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ing\Backup\Fund\پرتفوی صندوق\آبان 1400\"/>
    </mc:Choice>
  </mc:AlternateContent>
  <bookViews>
    <workbookView xWindow="0" yWindow="0" windowWidth="24000" windowHeight="930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مشارکت'!$A$1:$U$9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'!$A$1:$H$13</definedName>
    <definedName name="_xlnm.Print_Area" localSheetId="7">'درآمد سود سهام '!$A$1:$L$8</definedName>
    <definedName name="_xlnm.Print_Area" localSheetId="8">'درآمد ناشی از تغییر قیمت اوراق '!$A$1:$K$17</definedName>
    <definedName name="_xlnm.Print_Area" localSheetId="9">'درآمد ناشی از فروش '!$A$1:$K$17</definedName>
    <definedName name="_xlnm.Print_Area" localSheetId="5">'سپرده '!$A$1:$L$14</definedName>
    <definedName name="_xlnm.Print_Area" localSheetId="11">'سرمایه‌گذاری در اوراق بهادار '!$A$1:$K$9</definedName>
    <definedName name="_xlnm.Print_Area" localSheetId="10">'سرمایه‌گذاری در سهام '!$A$1:$M$16</definedName>
    <definedName name="_xlnm.Print_Area" localSheetId="6">'سود اوراق بهادار و سپرده بانکی '!$A$1:$L$16</definedName>
    <definedName name="_xlnm.Print_Area" localSheetId="0">سهام!$A$1:$O$17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M16" i="1" l="1"/>
  <c r="G12" i="13" l="1"/>
  <c r="E12" i="13"/>
  <c r="F12" i="13" l="1"/>
  <c r="D12" i="13"/>
  <c r="G9" i="13"/>
  <c r="G8" i="13"/>
  <c r="G6" i="13"/>
  <c r="M6" i="13"/>
  <c r="E6" i="13"/>
  <c r="D9" i="15"/>
  <c r="E8" i="15"/>
  <c r="E9" i="15" s="1"/>
  <c r="E7" i="15"/>
  <c r="E6" i="15"/>
  <c r="J8" i="12"/>
  <c r="I8" i="12"/>
  <c r="G8" i="12"/>
  <c r="F8" i="12"/>
  <c r="E8" i="12"/>
  <c r="D8" i="12"/>
  <c r="C8" i="12"/>
  <c r="H8" i="12"/>
  <c r="L12" i="11"/>
  <c r="L11" i="11"/>
  <c r="L10" i="11"/>
  <c r="L9" i="11"/>
  <c r="L8" i="11"/>
  <c r="L7" i="11"/>
  <c r="L6" i="11"/>
  <c r="G13" i="11"/>
  <c r="G12" i="11"/>
  <c r="G11" i="11"/>
  <c r="G10" i="11"/>
  <c r="G8" i="11"/>
  <c r="G6" i="11"/>
  <c r="J16" i="10"/>
  <c r="I16" i="10"/>
  <c r="H16" i="10"/>
  <c r="F16" i="10"/>
  <c r="E16" i="10"/>
  <c r="D16" i="10"/>
  <c r="J16" i="9"/>
  <c r="I16" i="9"/>
  <c r="H16" i="9"/>
  <c r="F16" i="9"/>
  <c r="E16" i="9"/>
  <c r="D16" i="9"/>
  <c r="I15" i="7"/>
  <c r="H15" i="7"/>
  <c r="F15" i="7"/>
  <c r="K13" i="6"/>
  <c r="G13" i="6"/>
  <c r="N16" i="1"/>
  <c r="D16" i="1"/>
  <c r="E16" i="1"/>
  <c r="G16" i="1"/>
  <c r="I16" i="1"/>
  <c r="L16" i="1"/>
  <c r="M11" i="13" l="1"/>
  <c r="M10" i="13"/>
  <c r="M9" i="13"/>
  <c r="M8" i="13"/>
  <c r="M7" i="13"/>
  <c r="E11" i="13"/>
  <c r="E7" i="13"/>
  <c r="C10" i="14"/>
  <c r="B10" i="14"/>
  <c r="K14" i="11"/>
  <c r="J14" i="11"/>
  <c r="I14" i="11"/>
  <c r="H14" i="11"/>
  <c r="F14" i="11"/>
  <c r="E14" i="11"/>
  <c r="D14" i="11"/>
  <c r="C14" i="11"/>
  <c r="K8" i="7"/>
  <c r="K9" i="7"/>
  <c r="K10" i="7"/>
  <c r="K11" i="7"/>
  <c r="K12" i="7"/>
  <c r="K7" i="7"/>
  <c r="J15" i="7"/>
  <c r="J13" i="6"/>
  <c r="I13" i="6"/>
  <c r="H13" i="6"/>
  <c r="K15" i="7" l="1"/>
  <c r="G10" i="13" l="1"/>
  <c r="H7" i="7" l="1"/>
  <c r="E9" i="13" l="1"/>
  <c r="E8" i="13"/>
  <c r="E10" i="13"/>
  <c r="G7" i="13"/>
  <c r="G11" i="13"/>
  <c r="J7" i="8" l="1"/>
  <c r="H12" i="7"/>
  <c r="H11" i="7"/>
  <c r="H10" i="7"/>
  <c r="H9" i="7"/>
  <c r="H8" i="7"/>
  <c r="K7" i="8" l="1"/>
  <c r="I7" i="8"/>
  <c r="G7" i="8" l="1"/>
  <c r="H7" i="8" l="1"/>
  <c r="F7" i="8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<sst xmlns="http://schemas.openxmlformats.org/spreadsheetml/2006/main" count="497" uniqueCount="131">
  <si>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</si>
  <si>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</si>
  <si>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</si>
  <si>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</si>
  <si>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</si>
  <si>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</si>
  <si>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</si>
  <si>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</si>
  <si>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</si>
  <si>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</si>
  <si>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</si>
  <si>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</si>
  <si>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</si>
  <si>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</si>
  <si>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</si>
  <si>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</si>
  <si>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</si>
  <si>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</si>
  <si>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</si>
  <si>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</si>
  <si>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</si>
  <si>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</si>
  <si>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</si>
  <si>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</si>
  <si>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</si>
  <si>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</si>
  <si>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</si>
  <si>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</si>
  <si>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</si>
  <si>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</si>
  <si>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</si>
  <si>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</si>
  <si>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</si>
  <si>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</si>
  <si>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</si>
  <si>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</si>
  <si>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</si>
  <si>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</si>
  <si>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</si>
  <si>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</si>
  <si>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</si>
  <si>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</si>
  <si>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</si>
  <si>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</si>
  <si>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</si>
  <si>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</si>
  <si>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</si>
  <si>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</si>
  <si>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</si>
  <si>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</si>
  <si>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</si>
  <si>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</si>
  <si>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</si>
  <si>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</si>
  <si>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</si>
  <si>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</si>
  <si>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</si>
  <si>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</si>
  <si>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</si>
  <si>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</si>
  <si>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</si>
  <si>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</si>
  <si>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</si>
  <si>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</si>
  <si>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</si>
  <si>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</si>
  <si>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</si>
  <si>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</si>
  <si>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</si>
  <si>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</si>
  <si>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</si>
  <si>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</si>
  <si>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</si>
  <si>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</si>
  <si>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</si>
  <si>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</si>
  <si>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</si>
  <si>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</si>
  <si>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</si>
  <si>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</si>
  <si>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</si>
  <si>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</si>
  <si>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</si>
  <si>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</si>
  <si>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</si>
  <si>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</si>
  <si>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</si>
  <si>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</si>
  <si>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</si>
  <si>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</si>
  <si>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</si>
  <si>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</si>
  <si>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</si>
  <si>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</si>
  <si>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</si>
  <si>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</si>
  <si>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</si>
  <si>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</si>
  <si>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</si>
  <si>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</si>
  <si>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</si>
  <si>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جمع کل</t>
  </si>
  <si>
    <t>بازرگانی و تولیدی مرجان کار</t>
  </si>
  <si>
    <t>1398/07/20</t>
  </si>
  <si>
    <t>1400/01/31</t>
  </si>
  <si>
    <t xml:space="preserve">3130008552780 </t>
  </si>
  <si>
    <t>1349301287911</t>
  </si>
  <si>
    <t xml:space="preserve">3130008670248 </t>
  </si>
  <si>
    <t xml:space="preserve">3130008605868 </t>
  </si>
  <si>
    <t xml:space="preserve">3130008603246 </t>
  </si>
  <si>
    <t xml:space="preserve">3130008670341 </t>
  </si>
  <si>
    <t>0200048775001</t>
  </si>
  <si>
    <t>1400/02/01</t>
  </si>
  <si>
    <t>ح . س. توسعه گوهران امید</t>
  </si>
  <si>
    <t>میانگین</t>
  </si>
  <si>
    <t>ماه قبل</t>
  </si>
  <si>
    <t>1400/07/30</t>
  </si>
  <si>
    <t>ح. کویر تایر</t>
  </si>
  <si>
    <t>صکوک مرابحه سایپا112-3ماهه 16%</t>
  </si>
  <si>
    <t>بله</t>
  </si>
  <si>
    <t>1397/12/20</t>
  </si>
  <si>
    <t>1401/12/20</t>
  </si>
  <si>
    <t>مرابحه عام دولت4-ش.خ 0302</t>
  </si>
  <si>
    <t>1399/05/26</t>
  </si>
  <si>
    <t>1403/02/26</t>
  </si>
  <si>
    <t>برای ماه منتهی به 1400/08/30</t>
  </si>
  <si>
    <t>1400/08/30</t>
  </si>
  <si>
    <t>(7)%</t>
  </si>
  <si>
    <t>(2)%</t>
  </si>
  <si>
    <t>(1.3)%</t>
  </si>
  <si>
    <t>*مبلغ خالص دارایی ها در تاریخ افشای گزارش 11.185.577.806.930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</si>
</sst>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#,##0_ ;[Red]\-#,##0\ "/>
    <numFmt numFmtId="168" formatCode="_ * #,##0_-_ ;_ * #,##0\-_ ;_ * &quot;-&quot;??_-_ ;_ @_ "/>
    <numFmt numFmtId="169" formatCode="0.0%"/>
    <numFmt numFmtId="170" formatCode="#,##0_ ;\-#,##0\ 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2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9" fillId="5" borderId="17" xfId="0" applyFont="1" applyFill="1" applyBorder="1"/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6" fillId="0" borderId="0" xfId="0" applyFont="1"/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65" fontId="17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3" fontId="18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3" fillId="2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5" fillId="3" borderId="1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165" fontId="14" fillId="0" borderId="23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3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41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2" fontId="14" fillId="0" borderId="22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9" fontId="8" fillId="0" borderId="1" xfId="2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8" fontId="1" fillId="0" borderId="0" xfId="0" applyNumberFormat="1" applyFont="1"/>
    <xf numFmtId="10" fontId="1" fillId="0" borderId="42" xfId="0" applyNumberFormat="1" applyFont="1" applyBorder="1" applyAlignment="1">
      <alignment horizontal="center" vertical="center"/>
    </xf>
    <xf numFmtId="9" fontId="1" fillId="0" borderId="1" xfId="2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167" fontId="8" fillId="0" borderId="1" xfId="0" applyNumberFormat="1" applyFont="1" applyBorder="1" applyAlignment="1">
      <alignment horizontal="center"/>
    </xf>
    <xf numFmtId="10" fontId="5" fillId="0" borderId="1" xfId="2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10" fontId="1" fillId="0" borderId="1" xfId="0" applyNumberFormat="1" applyFont="1" applyBorder="1" applyAlignment="1">
      <alignment horizontal="center" vertical="center"/>
    </xf>
    <xf numFmtId="10" fontId="1" fillId="2" borderId="1" xfId="2" applyNumberFormat="1" applyFont="1" applyFill="1" applyBorder="1" applyAlignment="1">
      <alignment horizontal="center" vertical="center"/>
    </xf>
    <xf numFmtId="168" fontId="19" fillId="0" borderId="1" xfId="1" applyNumberFormat="1" applyFont="1" applyBorder="1" applyAlignment="1">
      <alignment horizontal="center" vertical="center"/>
    </xf>
    <xf numFmtId="168" fontId="1" fillId="0" borderId="0" xfId="0" applyNumberFormat="1" applyFont="1"/>
    <xf numFmtId="3" fontId="3" fillId="0" borderId="1" xfId="0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169" fontId="1" fillId="0" borderId="1" xfId="2" applyNumberFormat="1" applyFont="1" applyBorder="1" applyAlignment="1">
      <alignment horizontal="center" vertical="center"/>
    </xf>
    <xf numFmtId="49" fontId="16" fillId="0" borderId="1" xfId="2" applyNumberFormat="1" applyFont="1" applyBorder="1" applyAlignment="1">
      <alignment horizontal="center" vertical="center"/>
    </xf>
    <xf numFmtId="10" fontId="6" fillId="2" borderId="11" xfId="2" applyNumberFormat="1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 wrapText="1"/>
    </xf>
    <xf numFmtId="2" fontId="14" fillId="0" borderId="25" xfId="0" applyNumberFormat="1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3" fontId="14" fillId="0" borderId="26" xfId="0" applyNumberFormat="1" applyFont="1" applyBorder="1" applyAlignment="1">
      <alignment horizontal="center" vertical="center"/>
    </xf>
    <xf numFmtId="165" fontId="14" fillId="0" borderId="26" xfId="1" applyNumberFormat="1" applyFont="1" applyBorder="1" applyAlignment="1">
      <alignment horizontal="center" vertical="center"/>
    </xf>
    <xf numFmtId="9" fontId="14" fillId="0" borderId="26" xfId="2" applyFont="1" applyBorder="1" applyAlignment="1">
      <alignment horizontal="center" vertical="center"/>
    </xf>
    <xf numFmtId="9" fontId="14" fillId="0" borderId="23" xfId="2" applyFont="1" applyBorder="1" applyAlignment="1">
      <alignment horizontal="center" vertical="center"/>
    </xf>
    <xf numFmtId="9" fontId="14" fillId="0" borderId="26" xfId="2" applyNumberFormat="1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70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4"/>
  <sheetViews>
    <sheetView rightToLeft="1" tabSelected="1" view="pageBreakPreview" topLeftCell="C1" zoomScale="90" zoomScaleNormal="90" zoomScaleSheetLayoutView="90" workbookViewId="0">
      <selection activeCell="B4" sqref="B4:B6"/>
    </sheetView>
  </sheetViews>
  <sheetFormatPr defaultRowHeight="18.75" x14ac:dyDescent="0.45"/>
  <cols>
    <col min="1" max="1" width="9.140625" style="1"/>
    <col min="2" max="2" width="34.28515625" style="1" customWidth="1"/>
    <col min="3" max="14" width="19.7109375" style="1" customWidth="1"/>
    <col min="15" max="15" width="9.140625" style="1" customWidth="1"/>
    <col min="16" max="16" width="10.5703125" style="1" bestFit="1" customWidth="1"/>
    <col min="17" max="16384" width="9.140625" style="1"/>
  </cols>
  <sheetData>
    <row r="1" spans="2:16" ht="27" thickBot="1" x14ac:dyDescent="0.5">
      <c r="B1" s="48"/>
      <c r="C1" s="126" t="s">
        <v>0</v>
      </c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7"/>
    </row>
    <row r="2" spans="2:16" ht="26.25" x14ac:dyDescent="0.45">
      <c r="B2" s="48"/>
      <c r="C2" s="126" t="s">
        <v>1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7"/>
    </row>
    <row r="3" spans="2:16" ht="26.25" x14ac:dyDescent="0.45">
      <c r="B3" s="49" t="s">
        <v>79</v>
      </c>
      <c r="C3" s="132" t="s">
        <v>125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3"/>
    </row>
    <row r="4" spans="2:16" ht="24.75" customHeight="1" x14ac:dyDescent="0.45">
      <c r="B4" s="134" t="s">
        <v>2</v>
      </c>
      <c r="C4" s="137" t="s">
        <v>116</v>
      </c>
      <c r="D4" s="137" t="s">
        <v>3</v>
      </c>
      <c r="E4" s="137" t="s">
        <v>3</v>
      </c>
      <c r="F4" s="137" t="s">
        <v>4</v>
      </c>
      <c r="G4" s="137" t="s">
        <v>4</v>
      </c>
      <c r="H4" s="137" t="s">
        <v>4</v>
      </c>
      <c r="I4" s="137" t="s">
        <v>4</v>
      </c>
      <c r="J4" s="137" t="s">
        <v>126</v>
      </c>
      <c r="K4" s="137" t="s">
        <v>5</v>
      </c>
      <c r="L4" s="137" t="s">
        <v>5</v>
      </c>
      <c r="M4" s="137" t="s">
        <v>5</v>
      </c>
      <c r="N4" s="139" t="s">
        <v>5</v>
      </c>
    </row>
    <row r="5" spans="2:16" ht="26.25" customHeight="1" x14ac:dyDescent="0.45">
      <c r="B5" s="135"/>
      <c r="C5" s="137" t="s">
        <v>6</v>
      </c>
      <c r="D5" s="137" t="s">
        <v>7</v>
      </c>
      <c r="E5" s="137" t="s">
        <v>8</v>
      </c>
      <c r="F5" s="137" t="s">
        <v>9</v>
      </c>
      <c r="G5" s="137" t="s">
        <v>9</v>
      </c>
      <c r="H5" s="137" t="s">
        <v>10</v>
      </c>
      <c r="I5" s="137" t="s">
        <v>10</v>
      </c>
      <c r="J5" s="137" t="s">
        <v>6</v>
      </c>
      <c r="K5" s="137" t="s">
        <v>11</v>
      </c>
      <c r="L5" s="137" t="s">
        <v>7</v>
      </c>
      <c r="M5" s="137" t="s">
        <v>8</v>
      </c>
      <c r="N5" s="138" t="s">
        <v>12</v>
      </c>
    </row>
    <row r="6" spans="2:16" ht="29.25" customHeight="1" x14ac:dyDescent="0.45">
      <c r="B6" s="136"/>
      <c r="C6" s="137" t="s">
        <v>6</v>
      </c>
      <c r="D6" s="137" t="s">
        <v>7</v>
      </c>
      <c r="E6" s="137" t="s">
        <v>8</v>
      </c>
      <c r="F6" s="137" t="s">
        <v>6</v>
      </c>
      <c r="G6" s="137" t="s">
        <v>7</v>
      </c>
      <c r="H6" s="137" t="s">
        <v>6</v>
      </c>
      <c r="I6" s="137" t="s">
        <v>13</v>
      </c>
      <c r="J6" s="137" t="s">
        <v>6</v>
      </c>
      <c r="K6" s="137" t="s">
        <v>11</v>
      </c>
      <c r="L6" s="137" t="s">
        <v>7</v>
      </c>
      <c r="M6" s="137" t="s">
        <v>8</v>
      </c>
      <c r="N6" s="138" t="s">
        <v>12</v>
      </c>
    </row>
    <row r="7" spans="2:16" ht="30.75" customHeight="1" x14ac:dyDescent="0.45">
      <c r="B7" s="4" t="s">
        <v>98</v>
      </c>
      <c r="C7" s="4">
        <v>684433438</v>
      </c>
      <c r="D7" s="4">
        <v>8652459757748</v>
      </c>
      <c r="E7" s="4">
        <v>8836159430145</v>
      </c>
      <c r="F7" s="4">
        <v>34592729</v>
      </c>
      <c r="G7" s="4">
        <v>442220870372</v>
      </c>
      <c r="H7" s="45">
        <v>0</v>
      </c>
      <c r="I7" s="4">
        <v>0</v>
      </c>
      <c r="J7" s="4">
        <v>719026167</v>
      </c>
      <c r="K7" s="4">
        <v>13050</v>
      </c>
      <c r="L7" s="4">
        <v>9094680628120</v>
      </c>
      <c r="M7" s="4">
        <v>9376160177825</v>
      </c>
      <c r="N7" s="109">
        <v>0.8226</v>
      </c>
      <c r="O7" s="61"/>
    </row>
    <row r="8" spans="2:16" ht="30.75" customHeight="1" x14ac:dyDescent="0.45">
      <c r="B8" s="4" t="s">
        <v>96</v>
      </c>
      <c r="C8" s="4">
        <v>155596685</v>
      </c>
      <c r="D8" s="4">
        <v>778799886418</v>
      </c>
      <c r="E8" s="4">
        <v>770084671315</v>
      </c>
      <c r="F8" s="4">
        <v>11386174</v>
      </c>
      <c r="G8" s="4">
        <v>57201199262</v>
      </c>
      <c r="H8" s="45">
        <v>0</v>
      </c>
      <c r="I8" s="4">
        <v>0</v>
      </c>
      <c r="J8" s="4">
        <v>166982859</v>
      </c>
      <c r="K8" s="4">
        <v>5084</v>
      </c>
      <c r="L8" s="4">
        <v>836001085680</v>
      </c>
      <c r="M8" s="4">
        <v>848295660106.08105</v>
      </c>
      <c r="N8" s="109">
        <v>7.4399999999999994E-2</v>
      </c>
    </row>
    <row r="9" spans="2:16" ht="30.75" customHeight="1" x14ac:dyDescent="0.45">
      <c r="B9" s="4" t="s">
        <v>99</v>
      </c>
      <c r="C9" s="4">
        <v>449617512</v>
      </c>
      <c r="D9" s="4">
        <v>869261100102</v>
      </c>
      <c r="E9" s="4">
        <v>625841193148</v>
      </c>
      <c r="F9" s="4">
        <v>857621</v>
      </c>
      <c r="G9" s="4">
        <v>1325020607</v>
      </c>
      <c r="H9" s="45">
        <v>-3660000</v>
      </c>
      <c r="I9" s="4">
        <v>5643058289</v>
      </c>
      <c r="J9" s="4">
        <v>446815133</v>
      </c>
      <c r="K9" s="4">
        <v>1720</v>
      </c>
      <c r="L9" s="4">
        <v>863511345583</v>
      </c>
      <c r="M9" s="4">
        <v>767937952018.14197</v>
      </c>
      <c r="N9" s="109">
        <v>6.7400000000000002E-2</v>
      </c>
    </row>
    <row r="10" spans="2:16" ht="30.75" customHeight="1" x14ac:dyDescent="0.45">
      <c r="B10" s="4" t="s">
        <v>97</v>
      </c>
      <c r="C10" s="4">
        <v>10424723</v>
      </c>
      <c r="D10" s="4">
        <v>229327550757</v>
      </c>
      <c r="E10" s="4">
        <v>171148027458</v>
      </c>
      <c r="F10" s="4">
        <v>2028262</v>
      </c>
      <c r="G10" s="4">
        <v>34050016000</v>
      </c>
      <c r="H10" s="45">
        <v>-1841447</v>
      </c>
      <c r="I10" s="4">
        <v>31726451104</v>
      </c>
      <c r="J10" s="4">
        <v>10611538</v>
      </c>
      <c r="K10" s="4">
        <v>14780</v>
      </c>
      <c r="L10" s="4">
        <v>222870062725</v>
      </c>
      <c r="M10" s="4">
        <v>156719334355</v>
      </c>
      <c r="N10" s="109">
        <v>1.37E-2</v>
      </c>
    </row>
    <row r="11" spans="2:16" ht="30.75" customHeight="1" x14ac:dyDescent="0.45">
      <c r="B11" s="4" t="s">
        <v>100</v>
      </c>
      <c r="C11" s="4">
        <v>2485094</v>
      </c>
      <c r="D11" s="4">
        <v>19921731977</v>
      </c>
      <c r="E11" s="4">
        <v>15780769862.9988</v>
      </c>
      <c r="F11" s="4">
        <v>8477942</v>
      </c>
      <c r="G11" s="4">
        <v>60517832625</v>
      </c>
      <c r="H11" s="45">
        <v>-953566</v>
      </c>
      <c r="I11" s="4">
        <v>7095749773</v>
      </c>
      <c r="J11" s="4">
        <v>10009470</v>
      </c>
      <c r="K11" s="4">
        <v>7090</v>
      </c>
      <c r="L11" s="4">
        <v>72848760540</v>
      </c>
      <c r="M11" s="4">
        <v>70913207270</v>
      </c>
      <c r="N11" s="109">
        <v>6.1999999999999998E-3</v>
      </c>
      <c r="O11" s="61"/>
    </row>
    <row r="12" spans="2:16" ht="31.5" customHeight="1" x14ac:dyDescent="0.45">
      <c r="B12" s="4" t="s">
        <v>102</v>
      </c>
      <c r="C12" s="4">
        <v>191691</v>
      </c>
      <c r="D12" s="4">
        <v>15732059541</v>
      </c>
      <c r="E12" s="4">
        <v>13816163559</v>
      </c>
      <c r="F12" s="4">
        <v>389301</v>
      </c>
      <c r="G12" s="4">
        <v>24205130098</v>
      </c>
      <c r="H12" s="45">
        <v>-212874</v>
      </c>
      <c r="I12" s="4">
        <v>13495488714</v>
      </c>
      <c r="J12" s="4">
        <v>368118</v>
      </c>
      <c r="K12" s="4">
        <v>51657</v>
      </c>
      <c r="L12" s="4">
        <v>24123254731</v>
      </c>
      <c r="M12" s="4">
        <v>19001419463</v>
      </c>
      <c r="N12" s="109">
        <v>1.6999999999999999E-3</v>
      </c>
    </row>
    <row r="13" spans="2:16" ht="30.75" customHeight="1" x14ac:dyDescent="0.45">
      <c r="B13" s="4" t="s">
        <v>117</v>
      </c>
      <c r="C13" s="4">
        <v>2485094</v>
      </c>
      <c r="D13" s="4">
        <v>17432934410</v>
      </c>
      <c r="E13" s="4">
        <v>13297564534.438801</v>
      </c>
      <c r="F13" s="4">
        <v>0</v>
      </c>
      <c r="G13" s="4">
        <v>0</v>
      </c>
      <c r="H13" s="45">
        <v>0</v>
      </c>
      <c r="I13" s="4">
        <v>0</v>
      </c>
      <c r="J13" s="4">
        <v>2485094</v>
      </c>
      <c r="K13" s="4">
        <v>6090</v>
      </c>
      <c r="L13" s="4">
        <v>17432934410</v>
      </c>
      <c r="M13" s="4">
        <v>15122720450.930401</v>
      </c>
      <c r="N13" s="109">
        <v>1.2999999999999999E-3</v>
      </c>
      <c r="O13" s="61"/>
      <c r="P13" s="61"/>
    </row>
    <row r="14" spans="2:16" ht="30.75" customHeight="1" x14ac:dyDescent="0.45">
      <c r="B14" s="4" t="s">
        <v>118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5">
        <v>-70000</v>
      </c>
      <c r="I14" s="4">
        <v>70030740885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61"/>
      <c r="P14" s="61"/>
    </row>
    <row r="15" spans="2:16" ht="30.75" customHeight="1" thickBot="1" x14ac:dyDescent="0.5">
      <c r="B15" s="4" t="s">
        <v>122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5">
        <v>-70000</v>
      </c>
      <c r="I15" s="4">
        <v>69949250000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61"/>
      <c r="P15" s="61"/>
    </row>
    <row r="16" spans="2:16" ht="36.75" customHeight="1" thickBot="1" x14ac:dyDescent="0.5">
      <c r="B16" s="128" t="s">
        <v>66</v>
      </c>
      <c r="C16" s="129"/>
      <c r="D16" s="72">
        <f>SUM(D7:D15)</f>
        <v>10582935020953</v>
      </c>
      <c r="E16" s="72">
        <f>SUM(E7:E15)</f>
        <v>10446127820022.438</v>
      </c>
      <c r="F16" s="74"/>
      <c r="G16" s="73">
        <f>SUM(G7:G15)</f>
        <v>619520068964</v>
      </c>
      <c r="H16" s="74"/>
      <c r="I16" s="72">
        <f>SUM(I7:I15)</f>
        <v>197940738765</v>
      </c>
      <c r="J16" s="130"/>
      <c r="K16" s="131"/>
      <c r="L16" s="73">
        <f>SUM(L7:L15)</f>
        <v>11131468071789</v>
      </c>
      <c r="M16" s="73">
        <f>SUM(M7:M15)</f>
        <v>11254150471488.154</v>
      </c>
      <c r="N16" s="101">
        <f>SUM(N7:N15)</f>
        <v>0.98730000000000007</v>
      </c>
      <c r="P16" s="61"/>
    </row>
    <row r="17" spans="5:12" x14ac:dyDescent="0.45">
      <c r="J17" s="11"/>
      <c r="L17" s="10"/>
    </row>
    <row r="18" spans="5:12" x14ac:dyDescent="0.45">
      <c r="E18" s="44"/>
      <c r="I18" s="11"/>
      <c r="J18" s="11"/>
      <c r="K18" s="10"/>
      <c r="L18" s="10"/>
    </row>
    <row r="19" spans="5:12" x14ac:dyDescent="0.45">
      <c r="I19" s="11"/>
      <c r="J19" s="11"/>
    </row>
    <row r="20" spans="5:12" x14ac:dyDescent="0.45">
      <c r="I20" s="11"/>
      <c r="J20" s="11"/>
    </row>
    <row r="21" spans="5:12" x14ac:dyDescent="0.45">
      <c r="I21" s="11"/>
      <c r="J21" s="11"/>
    </row>
    <row r="22" spans="5:12" x14ac:dyDescent="0.45">
      <c r="I22" s="11"/>
      <c r="J22" s="11"/>
    </row>
    <row r="23" spans="5:12" x14ac:dyDescent="0.45">
      <c r="I23" s="11"/>
      <c r="J23" s="12"/>
    </row>
    <row r="24" spans="5:12" x14ac:dyDescent="0.45">
      <c r="I24" s="11"/>
      <c r="J24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6:C16"/>
    <mergeCell ref="J16:K16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B16" sqref="B16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0"/>
      <c r="C1" s="140" t="s">
        <v>0</v>
      </c>
      <c r="D1" s="140"/>
      <c r="E1" s="140"/>
      <c r="F1" s="140"/>
      <c r="G1" s="140"/>
      <c r="H1" s="140"/>
      <c r="I1" s="140"/>
      <c r="J1" s="141"/>
    </row>
    <row r="2" spans="2:10" ht="24" x14ac:dyDescent="0.45">
      <c r="B2" s="51"/>
      <c r="C2" s="142" t="s">
        <v>1</v>
      </c>
      <c r="D2" s="142"/>
      <c r="E2" s="142"/>
      <c r="F2" s="142"/>
      <c r="G2" s="142"/>
      <c r="H2" s="142"/>
      <c r="I2" s="142"/>
      <c r="J2" s="143"/>
    </row>
    <row r="3" spans="2:10" ht="24.75" thickBot="1" x14ac:dyDescent="0.5">
      <c r="B3" s="49" t="s">
        <v>79</v>
      </c>
      <c r="C3" s="142" t="str">
        <f>سهام!C3</f>
        <v>برای ماه منتهی به 1400/08/30</v>
      </c>
      <c r="D3" s="142"/>
      <c r="E3" s="142"/>
      <c r="F3" s="142"/>
      <c r="G3" s="142"/>
      <c r="H3" s="142"/>
      <c r="I3" s="142"/>
      <c r="J3" s="143"/>
    </row>
    <row r="4" spans="2:10" x14ac:dyDescent="0.45">
      <c r="B4" s="144" t="s">
        <v>2</v>
      </c>
      <c r="C4" s="147" t="str">
        <f>سهام!C4</f>
        <v>1400/07/30</v>
      </c>
      <c r="D4" s="147" t="s">
        <v>3</v>
      </c>
      <c r="E4" s="147" t="s">
        <v>3</v>
      </c>
      <c r="F4" s="147" t="s">
        <v>3</v>
      </c>
      <c r="G4" s="147" t="str">
        <f>سهام!J4</f>
        <v>1400/08/30</v>
      </c>
      <c r="H4" s="147" t="s">
        <v>5</v>
      </c>
      <c r="I4" s="147" t="s">
        <v>5</v>
      </c>
      <c r="J4" s="149" t="s">
        <v>5</v>
      </c>
    </row>
    <row r="5" spans="2:10" x14ac:dyDescent="0.45">
      <c r="B5" s="145" t="s">
        <v>2</v>
      </c>
      <c r="C5" s="146" t="s">
        <v>14</v>
      </c>
      <c r="D5" s="146" t="s">
        <v>15</v>
      </c>
      <c r="E5" s="146" t="s">
        <v>16</v>
      </c>
      <c r="F5" s="146" t="s">
        <v>17</v>
      </c>
      <c r="G5" s="146" t="s">
        <v>14</v>
      </c>
      <c r="H5" s="146" t="s">
        <v>15</v>
      </c>
      <c r="I5" s="146" t="s">
        <v>16</v>
      </c>
      <c r="J5" s="148" t="s">
        <v>17</v>
      </c>
    </row>
    <row r="6" spans="2:10" ht="21.75" customHeight="1" thickBot="1" x14ac:dyDescent="0.5">
      <c r="B6" s="52" t="s">
        <v>77</v>
      </c>
      <c r="C6" s="53">
        <v>0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4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"/>
  <sheetViews>
    <sheetView rightToLeft="1" view="pageBreakPreview" topLeftCell="D1" zoomScale="70" zoomScaleNormal="100" zoomScaleSheetLayoutView="70" workbookViewId="0">
      <selection activeCell="I15" sqref="I15"/>
    </sheetView>
  </sheetViews>
  <sheetFormatPr defaultRowHeight="35.25" customHeight="1" x14ac:dyDescent="0.45"/>
  <cols>
    <col min="1" max="1" width="9.140625" style="1"/>
    <col min="2" max="2" width="34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3.42578125" style="1" bestFit="1" customWidth="1"/>
    <col min="16" max="16" width="13.85546875" style="1" customWidth="1"/>
    <col min="17" max="17" width="22.7109375" style="1" customWidth="1"/>
    <col min="18" max="19" width="23.42578125" style="1" bestFit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0"/>
      <c r="C1" s="140" t="s">
        <v>0</v>
      </c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1"/>
    </row>
    <row r="2" spans="2:20" ht="35.25" customHeight="1" x14ac:dyDescent="0.45">
      <c r="B2" s="51"/>
      <c r="C2" s="142" t="s">
        <v>1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3"/>
    </row>
    <row r="3" spans="2:20" ht="35.25" customHeight="1" thickBot="1" x14ac:dyDescent="0.5">
      <c r="B3" s="49" t="s">
        <v>79</v>
      </c>
      <c r="C3" s="142" t="str">
        <f>سهام!C3</f>
        <v>برای ماه منتهی به 1400/08/30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3"/>
    </row>
    <row r="4" spans="2:20" ht="35.25" customHeight="1" x14ac:dyDescent="0.45">
      <c r="B4" s="153" t="s">
        <v>18</v>
      </c>
      <c r="C4" s="150" t="s">
        <v>18</v>
      </c>
      <c r="D4" s="150" t="s">
        <v>18</v>
      </c>
      <c r="E4" s="150" t="s">
        <v>18</v>
      </c>
      <c r="F4" s="150" t="s">
        <v>18</v>
      </c>
      <c r="G4" s="150" t="s">
        <v>18</v>
      </c>
      <c r="H4" s="150" t="s">
        <v>18</v>
      </c>
      <c r="I4" s="150" t="str">
        <f>سهام!C4</f>
        <v>1400/07/30</v>
      </c>
      <c r="J4" s="150" t="s">
        <v>3</v>
      </c>
      <c r="K4" s="150" t="s">
        <v>3</v>
      </c>
      <c r="L4" s="150" t="s">
        <v>4</v>
      </c>
      <c r="M4" s="150" t="s">
        <v>4</v>
      </c>
      <c r="N4" s="150" t="s">
        <v>4</v>
      </c>
      <c r="O4" s="150" t="s">
        <v>4</v>
      </c>
      <c r="P4" s="150" t="str">
        <f>سهام!J4</f>
        <v>1400/08/30</v>
      </c>
      <c r="Q4" s="150" t="s">
        <v>5</v>
      </c>
      <c r="R4" s="150" t="s">
        <v>5</v>
      </c>
      <c r="S4" s="150" t="s">
        <v>5</v>
      </c>
      <c r="T4" s="158" t="s">
        <v>5</v>
      </c>
    </row>
    <row r="5" spans="2:20" ht="35.25" customHeight="1" x14ac:dyDescent="0.45">
      <c r="B5" s="154" t="s">
        <v>19</v>
      </c>
      <c r="C5" s="151" t="s">
        <v>20</v>
      </c>
      <c r="D5" s="151" t="s">
        <v>21</v>
      </c>
      <c r="E5" s="151" t="s">
        <v>22</v>
      </c>
      <c r="F5" s="151" t="s">
        <v>23</v>
      </c>
      <c r="G5" s="151" t="s">
        <v>24</v>
      </c>
      <c r="H5" s="151" t="s">
        <v>17</v>
      </c>
      <c r="I5" s="151" t="s">
        <v>6</v>
      </c>
      <c r="J5" s="151" t="s">
        <v>7</v>
      </c>
      <c r="K5" s="84" t="s">
        <v>8</v>
      </c>
      <c r="L5" s="151" t="s">
        <v>91</v>
      </c>
      <c r="M5" s="84" t="s">
        <v>92</v>
      </c>
      <c r="N5" s="151" t="s">
        <v>93</v>
      </c>
      <c r="O5" s="84" t="s">
        <v>10</v>
      </c>
      <c r="P5" s="151" t="s">
        <v>6</v>
      </c>
      <c r="Q5" s="84" t="s">
        <v>25</v>
      </c>
      <c r="R5" s="84" t="s">
        <v>7</v>
      </c>
      <c r="S5" s="84" t="s">
        <v>8</v>
      </c>
      <c r="T5" s="156" t="s">
        <v>12</v>
      </c>
    </row>
    <row r="6" spans="2:20" ht="39" customHeight="1" thickBot="1" x14ac:dyDescent="0.5">
      <c r="B6" s="155" t="s">
        <v>19</v>
      </c>
      <c r="C6" s="152" t="s">
        <v>20</v>
      </c>
      <c r="D6" s="152" t="s">
        <v>21</v>
      </c>
      <c r="E6" s="152" t="s">
        <v>22</v>
      </c>
      <c r="F6" s="152" t="s">
        <v>23</v>
      </c>
      <c r="G6" s="152" t="s">
        <v>24</v>
      </c>
      <c r="H6" s="152" t="s">
        <v>17</v>
      </c>
      <c r="I6" s="152" t="s">
        <v>6</v>
      </c>
      <c r="J6" s="152" t="s">
        <v>7</v>
      </c>
      <c r="K6" s="118" t="s">
        <v>90</v>
      </c>
      <c r="L6" s="152" t="s">
        <v>6</v>
      </c>
      <c r="M6" s="118" t="s">
        <v>90</v>
      </c>
      <c r="N6" s="152" t="s">
        <v>6</v>
      </c>
      <c r="O6" s="118" t="s">
        <v>90</v>
      </c>
      <c r="P6" s="152" t="s">
        <v>6</v>
      </c>
      <c r="Q6" s="118" t="s">
        <v>90</v>
      </c>
      <c r="R6" s="118" t="s">
        <v>90</v>
      </c>
      <c r="S6" s="118" t="s">
        <v>90</v>
      </c>
      <c r="T6" s="157" t="s">
        <v>12</v>
      </c>
    </row>
    <row r="7" spans="2:20" ht="39" customHeight="1" thickBot="1" x14ac:dyDescent="0.5">
      <c r="B7" s="119" t="s">
        <v>118</v>
      </c>
      <c r="C7" s="120" t="s">
        <v>119</v>
      </c>
      <c r="D7" s="120" t="s">
        <v>119</v>
      </c>
      <c r="E7" s="120" t="s">
        <v>120</v>
      </c>
      <c r="F7" s="120" t="s">
        <v>121</v>
      </c>
      <c r="G7" s="125">
        <v>0.16</v>
      </c>
      <c r="H7" s="123">
        <v>0.16</v>
      </c>
      <c r="I7" s="121">
        <v>70000</v>
      </c>
      <c r="J7" s="121">
        <v>70050750000</v>
      </c>
      <c r="K7" s="121">
        <v>69949250000</v>
      </c>
      <c r="L7" s="121">
        <v>0</v>
      </c>
      <c r="M7" s="121">
        <v>0</v>
      </c>
      <c r="N7" s="120">
        <v>70000</v>
      </c>
      <c r="O7" s="122">
        <v>70030740885</v>
      </c>
      <c r="P7" s="121">
        <v>0</v>
      </c>
      <c r="Q7" s="121">
        <v>0</v>
      </c>
      <c r="R7" s="121">
        <v>0</v>
      </c>
      <c r="S7" s="121">
        <v>0</v>
      </c>
      <c r="T7" s="121">
        <v>0</v>
      </c>
    </row>
    <row r="8" spans="2:20" s="60" customFormat="1" ht="54" customHeight="1" thickBot="1" x14ac:dyDescent="0.5">
      <c r="B8" s="94" t="s">
        <v>122</v>
      </c>
      <c r="C8" s="85" t="s">
        <v>119</v>
      </c>
      <c r="D8" s="85" t="s">
        <v>119</v>
      </c>
      <c r="E8" s="85" t="s">
        <v>123</v>
      </c>
      <c r="F8" s="85" t="s">
        <v>124</v>
      </c>
      <c r="G8" s="124">
        <v>0.18</v>
      </c>
      <c r="H8" s="124">
        <v>0.18</v>
      </c>
      <c r="I8" s="95">
        <v>70000</v>
      </c>
      <c r="J8" s="95">
        <v>70050750000</v>
      </c>
      <c r="K8" s="95">
        <v>69949250000</v>
      </c>
      <c r="L8" s="95">
        <v>0</v>
      </c>
      <c r="M8" s="95">
        <v>0</v>
      </c>
      <c r="N8" s="85">
        <v>70000</v>
      </c>
      <c r="O8" s="86">
        <v>69949250000</v>
      </c>
      <c r="P8" s="95">
        <v>0</v>
      </c>
      <c r="Q8" s="95">
        <v>0</v>
      </c>
      <c r="R8" s="95">
        <v>0</v>
      </c>
      <c r="S8" s="95">
        <v>0</v>
      </c>
      <c r="T8" s="121">
        <v>0</v>
      </c>
    </row>
  </sheetData>
  <mergeCells count="20">
    <mergeCell ref="F5:F6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</mergeCells>
  <printOptions horizontalCentered="1" verticalCentered="1"/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D18" sqref="D18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27"/>
      <c r="C1" s="161" t="s">
        <v>0</v>
      </c>
      <c r="D1" s="161"/>
      <c r="E1" s="161"/>
      <c r="F1" s="161"/>
      <c r="G1" s="161"/>
      <c r="H1" s="162"/>
    </row>
    <row r="2" spans="2:8" ht="24" x14ac:dyDescent="0.45">
      <c r="B2" s="26"/>
      <c r="C2" s="142" t="s">
        <v>1</v>
      </c>
      <c r="D2" s="142"/>
      <c r="E2" s="142"/>
      <c r="F2" s="142"/>
      <c r="G2" s="142"/>
      <c r="H2" s="163"/>
    </row>
    <row r="3" spans="2:8" ht="24" x14ac:dyDescent="0.45">
      <c r="B3" s="28" t="s">
        <v>79</v>
      </c>
      <c r="C3" s="164" t="str">
        <f>سهام!C3</f>
        <v>برای ماه منتهی به 1400/08/30</v>
      </c>
      <c r="D3" s="164"/>
      <c r="E3" s="164"/>
      <c r="F3" s="164"/>
      <c r="G3" s="164"/>
      <c r="H3" s="165"/>
    </row>
    <row r="4" spans="2:8" x14ac:dyDescent="0.45">
      <c r="B4" s="159" t="s">
        <v>2</v>
      </c>
      <c r="C4" s="159" t="str">
        <f>C3</f>
        <v>برای ماه منتهی به 1400/08/30</v>
      </c>
      <c r="D4" s="159" t="s">
        <v>5</v>
      </c>
      <c r="E4" s="159" t="s">
        <v>5</v>
      </c>
      <c r="F4" s="159" t="s">
        <v>5</v>
      </c>
      <c r="G4" s="159" t="s">
        <v>5</v>
      </c>
      <c r="H4" s="159" t="s">
        <v>5</v>
      </c>
    </row>
    <row r="5" spans="2:8" ht="33.75" customHeight="1" x14ac:dyDescent="0.45">
      <c r="B5" s="160" t="s">
        <v>2</v>
      </c>
      <c r="C5" s="160" t="s">
        <v>6</v>
      </c>
      <c r="D5" s="160" t="s">
        <v>26</v>
      </c>
      <c r="E5" s="160" t="s">
        <v>27</v>
      </c>
      <c r="F5" s="160" t="s">
        <v>28</v>
      </c>
      <c r="G5" s="160" t="s">
        <v>29</v>
      </c>
      <c r="H5" s="160" t="s">
        <v>30</v>
      </c>
    </row>
    <row r="6" spans="2:8" s="7" customFormat="1" ht="24" x14ac:dyDescent="0.25">
      <c r="B6" s="8" t="s">
        <v>77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66" zoomScaleNormal="100" zoomScaleSheetLayoutView="66" workbookViewId="0">
      <selection activeCell="D24" sqref="D24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27"/>
      <c r="C1" s="161" t="s">
        <v>0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2"/>
    </row>
    <row r="2" spans="2:17" ht="24" x14ac:dyDescent="0.45">
      <c r="B2" s="26"/>
      <c r="C2" s="142" t="s">
        <v>1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63"/>
    </row>
    <row r="3" spans="2:17" ht="24" x14ac:dyDescent="0.45">
      <c r="B3" s="28" t="s">
        <v>79</v>
      </c>
      <c r="C3" s="164" t="str">
        <f>سهام!C3</f>
        <v>برای ماه منتهی به 1400/08/30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5"/>
    </row>
    <row r="4" spans="2:17" x14ac:dyDescent="0.45">
      <c r="B4" s="137" t="s">
        <v>31</v>
      </c>
      <c r="C4" s="137" t="s">
        <v>31</v>
      </c>
      <c r="D4" s="137" t="s">
        <v>31</v>
      </c>
      <c r="E4" s="137" t="s">
        <v>31</v>
      </c>
      <c r="F4" s="137" t="s">
        <v>31</v>
      </c>
      <c r="G4" s="137" t="str">
        <f>سهام!C4</f>
        <v>1400/07/30</v>
      </c>
      <c r="H4" s="137" t="s">
        <v>3</v>
      </c>
      <c r="I4" s="137" t="s">
        <v>3</v>
      </c>
      <c r="J4" s="137" t="s">
        <v>4</v>
      </c>
      <c r="K4" s="137" t="s">
        <v>4</v>
      </c>
      <c r="L4" s="137" t="s">
        <v>4</v>
      </c>
      <c r="M4" s="137" t="s">
        <v>4</v>
      </c>
      <c r="N4" s="137" t="str">
        <f>سهام!J4</f>
        <v>1400/08/30</v>
      </c>
      <c r="O4" s="137" t="s">
        <v>5</v>
      </c>
      <c r="P4" s="137" t="s">
        <v>5</v>
      </c>
      <c r="Q4" s="137" t="s">
        <v>5</v>
      </c>
    </row>
    <row r="5" spans="2:17" ht="29.25" customHeight="1" x14ac:dyDescent="0.45">
      <c r="B5" s="166" t="s">
        <v>32</v>
      </c>
      <c r="C5" s="166" t="s">
        <v>23</v>
      </c>
      <c r="D5" s="166" t="s">
        <v>24</v>
      </c>
      <c r="E5" s="166" t="s">
        <v>33</v>
      </c>
      <c r="F5" s="166" t="s">
        <v>21</v>
      </c>
      <c r="G5" s="166" t="s">
        <v>6</v>
      </c>
      <c r="H5" s="166" t="s">
        <v>7</v>
      </c>
      <c r="I5" s="166" t="s">
        <v>8</v>
      </c>
      <c r="J5" s="166" t="s">
        <v>9</v>
      </c>
      <c r="K5" s="166" t="s">
        <v>9</v>
      </c>
      <c r="L5" s="166" t="s">
        <v>10</v>
      </c>
      <c r="M5" s="166" t="s">
        <v>10</v>
      </c>
      <c r="N5" s="166" t="s">
        <v>6</v>
      </c>
      <c r="O5" s="166" t="s">
        <v>7</v>
      </c>
      <c r="P5" s="166" t="s">
        <v>8</v>
      </c>
      <c r="Q5" s="166" t="s">
        <v>34</v>
      </c>
    </row>
    <row r="6" spans="2:17" ht="42.75" customHeight="1" x14ac:dyDescent="0.45">
      <c r="B6" s="166" t="s">
        <v>32</v>
      </c>
      <c r="C6" s="166" t="s">
        <v>23</v>
      </c>
      <c r="D6" s="166" t="s">
        <v>24</v>
      </c>
      <c r="E6" s="166" t="s">
        <v>33</v>
      </c>
      <c r="F6" s="166" t="s">
        <v>21</v>
      </c>
      <c r="G6" s="166" t="s">
        <v>6</v>
      </c>
      <c r="H6" s="166" t="s">
        <v>7</v>
      </c>
      <c r="I6" s="166" t="s">
        <v>8</v>
      </c>
      <c r="J6" s="166" t="s">
        <v>6</v>
      </c>
      <c r="K6" s="166" t="s">
        <v>7</v>
      </c>
      <c r="L6" s="166" t="s">
        <v>6</v>
      </c>
      <c r="M6" s="166" t="s">
        <v>13</v>
      </c>
      <c r="N6" s="166" t="s">
        <v>6</v>
      </c>
      <c r="O6" s="166" t="s">
        <v>7</v>
      </c>
      <c r="P6" s="166" t="s">
        <v>8</v>
      </c>
      <c r="Q6" s="166" t="s">
        <v>34</v>
      </c>
    </row>
    <row r="7" spans="2:17" s="9" customFormat="1" ht="24" x14ac:dyDescent="0.6">
      <c r="B7" s="24" t="s">
        <v>77</v>
      </c>
      <c r="C7" s="24" t="s">
        <v>77</v>
      </c>
      <c r="D7" s="14">
        <v>0</v>
      </c>
      <c r="E7" s="14">
        <v>0</v>
      </c>
      <c r="F7" s="24" t="s">
        <v>77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8"/>
  <sheetViews>
    <sheetView rightToLeft="1" view="pageBreakPreview" topLeftCell="A2" zoomScaleNormal="100" zoomScaleSheetLayoutView="100" workbookViewId="0">
      <selection activeCell="B25" sqref="B25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10" width="19.42578125" style="1" bestFit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27"/>
      <c r="C1" s="161" t="s">
        <v>0</v>
      </c>
      <c r="D1" s="161"/>
      <c r="E1" s="161"/>
      <c r="F1" s="161"/>
      <c r="G1" s="161"/>
      <c r="H1" s="161"/>
      <c r="I1" s="161"/>
      <c r="J1" s="161"/>
      <c r="K1" s="162"/>
    </row>
    <row r="2" spans="2:11" ht="24" x14ac:dyDescent="0.45">
      <c r="B2" s="26"/>
      <c r="C2" s="142" t="s">
        <v>1</v>
      </c>
      <c r="D2" s="142"/>
      <c r="E2" s="142"/>
      <c r="F2" s="142"/>
      <c r="G2" s="142"/>
      <c r="H2" s="142"/>
      <c r="I2" s="142"/>
      <c r="J2" s="142"/>
      <c r="K2" s="163"/>
    </row>
    <row r="3" spans="2:11" ht="24" x14ac:dyDescent="0.45">
      <c r="B3" s="28" t="s">
        <v>79</v>
      </c>
      <c r="C3" s="164" t="str">
        <f>سهام!C3</f>
        <v>برای ماه منتهی به 1400/08/30</v>
      </c>
      <c r="D3" s="164"/>
      <c r="E3" s="164"/>
      <c r="F3" s="164"/>
      <c r="G3" s="164"/>
      <c r="H3" s="164"/>
      <c r="I3" s="164"/>
      <c r="J3" s="164"/>
      <c r="K3" s="165"/>
    </row>
    <row r="4" spans="2:11" x14ac:dyDescent="0.45">
      <c r="B4" s="137" t="s">
        <v>35</v>
      </c>
      <c r="C4" s="137" t="s">
        <v>36</v>
      </c>
      <c r="D4" s="137" t="s">
        <v>36</v>
      </c>
      <c r="E4" s="137" t="s">
        <v>36</v>
      </c>
      <c r="F4" s="137" t="s">
        <v>36</v>
      </c>
      <c r="G4" s="137" t="str">
        <f>سهام!C4</f>
        <v>1400/07/30</v>
      </c>
      <c r="H4" s="137" t="s">
        <v>4</v>
      </c>
      <c r="I4" s="137" t="s">
        <v>4</v>
      </c>
      <c r="J4" s="137" t="str">
        <f>سهام!J4</f>
        <v>1400/08/30</v>
      </c>
      <c r="K4" s="137" t="s">
        <v>5</v>
      </c>
    </row>
    <row r="5" spans="2:11" ht="39" customHeight="1" x14ac:dyDescent="0.45">
      <c r="B5" s="137" t="s">
        <v>35</v>
      </c>
      <c r="C5" s="137" t="s">
        <v>37</v>
      </c>
      <c r="D5" s="137" t="s">
        <v>38</v>
      </c>
      <c r="E5" s="137" t="s">
        <v>39</v>
      </c>
      <c r="F5" s="137" t="s">
        <v>24</v>
      </c>
      <c r="G5" s="137" t="s">
        <v>40</v>
      </c>
      <c r="H5" s="137" t="s">
        <v>41</v>
      </c>
      <c r="I5" s="137" t="s">
        <v>42</v>
      </c>
      <c r="J5" s="137" t="s">
        <v>40</v>
      </c>
      <c r="K5" s="166" t="s">
        <v>34</v>
      </c>
    </row>
    <row r="6" spans="2:11" ht="39" customHeight="1" x14ac:dyDescent="0.45">
      <c r="B6" s="58" t="s">
        <v>43</v>
      </c>
      <c r="C6" s="58" t="s">
        <v>106</v>
      </c>
      <c r="D6" s="58" t="s">
        <v>88</v>
      </c>
      <c r="E6" s="106" t="s">
        <v>89</v>
      </c>
      <c r="F6" s="3">
        <v>10</v>
      </c>
      <c r="G6" s="106">
        <v>83282618316</v>
      </c>
      <c r="H6" s="106">
        <v>443906795163</v>
      </c>
      <c r="I6" s="106">
        <v>426494158661</v>
      </c>
      <c r="J6" s="106">
        <v>100695254818</v>
      </c>
      <c r="K6" s="109">
        <v>8.8000000000000005E-3</v>
      </c>
    </row>
    <row r="7" spans="2:11" ht="39" customHeight="1" x14ac:dyDescent="0.45">
      <c r="B7" s="58" t="s">
        <v>43</v>
      </c>
      <c r="C7" s="58" t="s">
        <v>105</v>
      </c>
      <c r="D7" s="58" t="s">
        <v>88</v>
      </c>
      <c r="E7" s="106" t="s">
        <v>104</v>
      </c>
      <c r="F7" s="3">
        <v>10</v>
      </c>
      <c r="G7" s="106">
        <v>26050540207</v>
      </c>
      <c r="H7" s="106">
        <v>54062363451</v>
      </c>
      <c r="I7" s="106">
        <v>56934848356</v>
      </c>
      <c r="J7" s="106">
        <v>23178055302</v>
      </c>
      <c r="K7" s="109">
        <v>2E-3</v>
      </c>
    </row>
    <row r="8" spans="2:11" ht="39" customHeight="1" x14ac:dyDescent="0.45">
      <c r="B8" s="58" t="s">
        <v>43</v>
      </c>
      <c r="C8" s="58" t="s">
        <v>108</v>
      </c>
      <c r="D8" s="58" t="s">
        <v>88</v>
      </c>
      <c r="E8" s="106" t="s">
        <v>112</v>
      </c>
      <c r="F8" s="3">
        <v>10</v>
      </c>
      <c r="G8" s="106">
        <v>9702086893</v>
      </c>
      <c r="H8" s="106">
        <v>58344048253</v>
      </c>
      <c r="I8" s="106">
        <v>50245833416</v>
      </c>
      <c r="J8" s="106">
        <v>17800301730</v>
      </c>
      <c r="K8" s="109">
        <v>1.6000000000000001E-3</v>
      </c>
    </row>
    <row r="9" spans="2:11" ht="39" customHeight="1" x14ac:dyDescent="0.45">
      <c r="B9" s="58" t="s">
        <v>43</v>
      </c>
      <c r="C9" s="58" t="s">
        <v>109</v>
      </c>
      <c r="D9" s="58" t="s">
        <v>88</v>
      </c>
      <c r="E9" s="106" t="s">
        <v>104</v>
      </c>
      <c r="F9" s="3">
        <v>10</v>
      </c>
      <c r="G9" s="106">
        <v>222047722</v>
      </c>
      <c r="H9" s="106">
        <v>3650028917</v>
      </c>
      <c r="I9" s="106">
        <v>2948093811</v>
      </c>
      <c r="J9" s="106">
        <v>923982828</v>
      </c>
      <c r="K9" s="106">
        <v>1E-4</v>
      </c>
    </row>
    <row r="10" spans="2:11" ht="39" customHeight="1" x14ac:dyDescent="0.45">
      <c r="B10" s="58" t="s">
        <v>43</v>
      </c>
      <c r="C10" s="58" t="s">
        <v>107</v>
      </c>
      <c r="D10" s="58" t="s">
        <v>88</v>
      </c>
      <c r="E10" s="106" t="s">
        <v>112</v>
      </c>
      <c r="F10" s="3">
        <v>10</v>
      </c>
      <c r="G10" s="106">
        <v>6035901407</v>
      </c>
      <c r="H10" s="106">
        <v>31726696839</v>
      </c>
      <c r="I10" s="106">
        <v>37160689513</v>
      </c>
      <c r="J10" s="106">
        <v>601908733</v>
      </c>
      <c r="K10" s="109">
        <v>1E-4</v>
      </c>
    </row>
    <row r="11" spans="2:11" ht="39" customHeight="1" x14ac:dyDescent="0.45">
      <c r="B11" s="58" t="s">
        <v>43</v>
      </c>
      <c r="C11" s="58" t="s">
        <v>110</v>
      </c>
      <c r="D11" s="58" t="s">
        <v>88</v>
      </c>
      <c r="E11" s="106" t="s">
        <v>112</v>
      </c>
      <c r="F11" s="3">
        <v>10</v>
      </c>
      <c r="G11" s="106">
        <v>2458715924</v>
      </c>
      <c r="H11" s="106">
        <v>21173551156</v>
      </c>
      <c r="I11" s="106">
        <v>23306338840</v>
      </c>
      <c r="J11" s="106">
        <v>325928240</v>
      </c>
      <c r="K11" s="106">
        <v>0</v>
      </c>
    </row>
    <row r="12" spans="2:11" ht="39" customHeight="1" x14ac:dyDescent="0.45">
      <c r="B12" s="58" t="s">
        <v>94</v>
      </c>
      <c r="C12" s="58" t="s">
        <v>111</v>
      </c>
      <c r="D12" s="58" t="s">
        <v>88</v>
      </c>
      <c r="E12" s="106" t="s">
        <v>103</v>
      </c>
      <c r="F12" s="3">
        <v>10</v>
      </c>
      <c r="G12" s="106">
        <v>268665</v>
      </c>
      <c r="H12" s="106">
        <v>0</v>
      </c>
      <c r="I12" s="106">
        <v>70000</v>
      </c>
      <c r="J12" s="106">
        <v>198665</v>
      </c>
      <c r="K12" s="106">
        <v>0</v>
      </c>
    </row>
    <row r="13" spans="2:11" ht="21" x14ac:dyDescent="0.55000000000000004">
      <c r="B13" s="167" t="s">
        <v>66</v>
      </c>
      <c r="C13" s="168"/>
      <c r="D13" s="168"/>
      <c r="E13" s="168"/>
      <c r="F13" s="169"/>
      <c r="G13" s="104">
        <f>SUM(G6:G12)</f>
        <v>127752179134</v>
      </c>
      <c r="H13" s="104">
        <f>SUM(H6:H12)</f>
        <v>612863483779</v>
      </c>
      <c r="I13" s="104">
        <f>SUM(I6:I12)</f>
        <v>597090032597</v>
      </c>
      <c r="J13" s="104">
        <f>SUM(J6:J12)</f>
        <v>143525630316</v>
      </c>
      <c r="K13" s="105">
        <f>SUM(K6:K12)</f>
        <v>1.26E-2</v>
      </c>
    </row>
    <row r="14" spans="2:11" x14ac:dyDescent="0.45">
      <c r="H14" s="10"/>
    </row>
    <row r="16" spans="2:11" x14ac:dyDescent="0.45">
      <c r="I16" s="61"/>
    </row>
    <row r="17" s="6" customFormat="1" ht="33.75" customHeight="1" x14ac:dyDescent="0.25"/>
    <row r="18" s="6" customFormat="1" ht="33.75" customHeight="1" x14ac:dyDescent="0.25"/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13:F13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4" orientation="landscape" r:id="rId1"/>
  <ignoredErrors>
    <ignoredError sqref="C9:C10 C6:C8 C11:C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15"/>
  <sheetViews>
    <sheetView rightToLeft="1" view="pageBreakPreview" zoomScaleNormal="100" zoomScaleSheetLayoutView="100" workbookViewId="0">
      <selection activeCell="B33" sqref="B33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73" t="s">
        <v>0</v>
      </c>
      <c r="C1" s="161"/>
      <c r="D1" s="161"/>
      <c r="E1" s="161"/>
      <c r="F1" s="161"/>
      <c r="G1" s="161"/>
      <c r="H1" s="161"/>
      <c r="I1" s="161"/>
      <c r="J1" s="161"/>
      <c r="K1" s="162"/>
    </row>
    <row r="2" spans="2:11" ht="24" x14ac:dyDescent="0.45">
      <c r="B2" s="174" t="s">
        <v>44</v>
      </c>
      <c r="C2" s="142"/>
      <c r="D2" s="142"/>
      <c r="E2" s="142"/>
      <c r="F2" s="142"/>
      <c r="G2" s="142"/>
      <c r="H2" s="142"/>
      <c r="I2" s="142"/>
      <c r="J2" s="142"/>
      <c r="K2" s="163"/>
    </row>
    <row r="3" spans="2:11" ht="24" x14ac:dyDescent="0.45">
      <c r="B3" s="175" t="str">
        <f>سهام!C3</f>
        <v>برای ماه منتهی به 1400/08/30</v>
      </c>
      <c r="C3" s="164"/>
      <c r="D3" s="164"/>
      <c r="E3" s="164"/>
      <c r="F3" s="164"/>
      <c r="G3" s="164"/>
      <c r="H3" s="164"/>
      <c r="I3" s="164"/>
      <c r="J3" s="164"/>
      <c r="K3" s="165"/>
    </row>
    <row r="4" spans="2:11" ht="24" x14ac:dyDescent="0.45">
      <c r="B4" s="28" t="s">
        <v>79</v>
      </c>
      <c r="C4" s="41"/>
      <c r="D4" s="41"/>
      <c r="E4" s="41"/>
      <c r="F4" s="41"/>
      <c r="G4" s="41"/>
      <c r="H4" s="41"/>
      <c r="I4" s="41"/>
      <c r="J4" s="41"/>
      <c r="K4" s="42"/>
    </row>
    <row r="5" spans="2:11" ht="33" customHeight="1" x14ac:dyDescent="0.45">
      <c r="B5" s="137" t="s">
        <v>45</v>
      </c>
      <c r="C5" s="137" t="s">
        <v>45</v>
      </c>
      <c r="D5" s="137" t="s">
        <v>45</v>
      </c>
      <c r="E5" s="137" t="s">
        <v>45</v>
      </c>
      <c r="F5" s="137" t="s">
        <v>46</v>
      </c>
      <c r="G5" s="137" t="s">
        <v>46</v>
      </c>
      <c r="H5" s="137" t="s">
        <v>46</v>
      </c>
      <c r="I5" s="137" t="s">
        <v>47</v>
      </c>
      <c r="J5" s="137" t="s">
        <v>47</v>
      </c>
      <c r="K5" s="137" t="s">
        <v>47</v>
      </c>
    </row>
    <row r="6" spans="2:11" ht="28.5" customHeight="1" x14ac:dyDescent="0.45">
      <c r="B6" s="137" t="s">
        <v>48</v>
      </c>
      <c r="C6" s="137" t="s">
        <v>49</v>
      </c>
      <c r="D6" s="137" t="s">
        <v>23</v>
      </c>
      <c r="E6" s="137" t="s">
        <v>24</v>
      </c>
      <c r="F6" s="137" t="s">
        <v>50</v>
      </c>
      <c r="G6" s="137" t="s">
        <v>51</v>
      </c>
      <c r="H6" s="137" t="s">
        <v>52</v>
      </c>
      <c r="I6" s="137" t="s">
        <v>50</v>
      </c>
      <c r="J6" s="137" t="s">
        <v>51</v>
      </c>
      <c r="K6" s="137" t="s">
        <v>52</v>
      </c>
    </row>
    <row r="7" spans="2:11" ht="28.5" customHeight="1" x14ac:dyDescent="0.45">
      <c r="B7" s="75" t="s">
        <v>43</v>
      </c>
      <c r="C7" s="75">
        <v>1</v>
      </c>
      <c r="D7" s="96">
        <v>1</v>
      </c>
      <c r="E7" s="75">
        <v>10</v>
      </c>
      <c r="F7" s="78">
        <v>7292073</v>
      </c>
      <c r="G7" s="62">
        <v>0</v>
      </c>
      <c r="H7" s="78">
        <f>F7</f>
        <v>7292073</v>
      </c>
      <c r="I7" s="78">
        <v>91317577</v>
      </c>
      <c r="J7" s="107">
        <v>0</v>
      </c>
      <c r="K7" s="78">
        <f>I7</f>
        <v>91317577</v>
      </c>
    </row>
    <row r="8" spans="2:11" ht="28.5" customHeight="1" x14ac:dyDescent="0.45">
      <c r="B8" s="75" t="s">
        <v>43</v>
      </c>
      <c r="C8" s="75">
        <v>31</v>
      </c>
      <c r="D8" s="96">
        <v>31</v>
      </c>
      <c r="E8" s="75">
        <v>10</v>
      </c>
      <c r="F8" s="78">
        <v>62363451</v>
      </c>
      <c r="G8" s="62">
        <v>0</v>
      </c>
      <c r="H8" s="78">
        <f t="shared" ref="H8:H12" si="0">F8</f>
        <v>62363451</v>
      </c>
      <c r="I8" s="78">
        <v>216012406</v>
      </c>
      <c r="J8" s="107">
        <v>0</v>
      </c>
      <c r="K8" s="78">
        <f t="shared" ref="K8:K12" si="1">I8</f>
        <v>216012406</v>
      </c>
    </row>
    <row r="9" spans="2:11" ht="28.5" customHeight="1" x14ac:dyDescent="0.45">
      <c r="B9" s="75" t="s">
        <v>43</v>
      </c>
      <c r="C9" s="75">
        <v>31</v>
      </c>
      <c r="D9" s="96">
        <v>31</v>
      </c>
      <c r="E9" s="75">
        <v>10</v>
      </c>
      <c r="F9" s="78">
        <v>322706</v>
      </c>
      <c r="G9" s="62">
        <v>0</v>
      </c>
      <c r="H9" s="78">
        <f t="shared" si="0"/>
        <v>322706</v>
      </c>
      <c r="I9" s="78">
        <v>2607530</v>
      </c>
      <c r="J9" s="107">
        <v>0</v>
      </c>
      <c r="K9" s="78">
        <f t="shared" si="1"/>
        <v>2607530</v>
      </c>
    </row>
    <row r="10" spans="2:11" ht="28.5" customHeight="1" x14ac:dyDescent="0.45">
      <c r="B10" s="75" t="s">
        <v>43</v>
      </c>
      <c r="C10" s="75">
        <v>1</v>
      </c>
      <c r="D10" s="96">
        <v>1</v>
      </c>
      <c r="E10" s="75">
        <v>10</v>
      </c>
      <c r="F10" s="78">
        <v>10086798</v>
      </c>
      <c r="G10" s="62">
        <v>0</v>
      </c>
      <c r="H10" s="78">
        <f t="shared" si="0"/>
        <v>10086798</v>
      </c>
      <c r="I10" s="78">
        <v>45230040</v>
      </c>
      <c r="J10" s="107">
        <v>0</v>
      </c>
      <c r="K10" s="78">
        <f t="shared" si="1"/>
        <v>45230040</v>
      </c>
    </row>
    <row r="11" spans="2:11" ht="28.5" customHeight="1" x14ac:dyDescent="0.45">
      <c r="B11" s="75" t="s">
        <v>43</v>
      </c>
      <c r="C11" s="75">
        <v>1</v>
      </c>
      <c r="D11" s="96">
        <v>1</v>
      </c>
      <c r="E11" s="75">
        <v>10</v>
      </c>
      <c r="F11" s="78">
        <v>5695273</v>
      </c>
      <c r="G11" s="62">
        <v>0</v>
      </c>
      <c r="H11" s="78">
        <f t="shared" si="0"/>
        <v>5695273</v>
      </c>
      <c r="I11" s="78">
        <v>22645674</v>
      </c>
      <c r="J11" s="107">
        <v>0</v>
      </c>
      <c r="K11" s="78">
        <f t="shared" si="1"/>
        <v>22645674</v>
      </c>
    </row>
    <row r="12" spans="2:11" ht="28.5" customHeight="1" x14ac:dyDescent="0.45">
      <c r="B12" s="75" t="s">
        <v>43</v>
      </c>
      <c r="C12" s="75">
        <v>1</v>
      </c>
      <c r="D12" s="96">
        <v>1</v>
      </c>
      <c r="E12" s="75">
        <v>10</v>
      </c>
      <c r="F12" s="78">
        <v>6533198</v>
      </c>
      <c r="G12" s="62">
        <v>0</v>
      </c>
      <c r="H12" s="78">
        <f t="shared" si="0"/>
        <v>6533198</v>
      </c>
      <c r="I12" s="78">
        <v>13939002</v>
      </c>
      <c r="J12" s="107">
        <v>0</v>
      </c>
      <c r="K12" s="78">
        <f t="shared" si="1"/>
        <v>13939002</v>
      </c>
    </row>
    <row r="13" spans="2:11" ht="28.5" customHeight="1" x14ac:dyDescent="0.45">
      <c r="B13" s="75" t="s">
        <v>122</v>
      </c>
      <c r="C13" s="75"/>
      <c r="D13" s="96" t="s">
        <v>124</v>
      </c>
      <c r="E13" s="75">
        <v>18</v>
      </c>
      <c r="F13" s="78">
        <v>270396973</v>
      </c>
      <c r="G13" s="62">
        <v>0</v>
      </c>
      <c r="H13" s="78">
        <v>270396973</v>
      </c>
      <c r="I13" s="78">
        <v>571967336</v>
      </c>
      <c r="J13" s="107">
        <v>0</v>
      </c>
      <c r="K13" s="78">
        <v>571967336</v>
      </c>
    </row>
    <row r="14" spans="2:11" ht="28.5" customHeight="1" x14ac:dyDescent="0.45">
      <c r="B14" s="75" t="s">
        <v>118</v>
      </c>
      <c r="C14" s="75"/>
      <c r="D14" s="96" t="s">
        <v>121</v>
      </c>
      <c r="E14" s="75">
        <v>16</v>
      </c>
      <c r="F14" s="78">
        <v>275409837</v>
      </c>
      <c r="G14" s="62">
        <v>0</v>
      </c>
      <c r="H14" s="78">
        <v>275409837</v>
      </c>
      <c r="I14" s="78">
        <v>548616393</v>
      </c>
      <c r="J14" s="107">
        <v>0</v>
      </c>
      <c r="K14" s="78">
        <v>548616393</v>
      </c>
    </row>
    <row r="15" spans="2:11" ht="36.75" customHeight="1" x14ac:dyDescent="0.45">
      <c r="B15" s="170" t="s">
        <v>66</v>
      </c>
      <c r="C15" s="171"/>
      <c r="D15" s="171"/>
      <c r="E15" s="172"/>
      <c r="F15" s="63">
        <f>SUM(F7:F14)</f>
        <v>638100309</v>
      </c>
      <c r="G15" s="62">
        <v>0</v>
      </c>
      <c r="H15" s="63">
        <f>SUM(H7:H14)</f>
        <v>638100309</v>
      </c>
      <c r="I15" s="63">
        <f>SUM(I7:I14)</f>
        <v>1512335958</v>
      </c>
      <c r="J15" s="107">
        <f>SUM(J7:J14)</f>
        <v>0</v>
      </c>
      <c r="K15" s="63">
        <f>SUM(K7:K14)</f>
        <v>1512335958</v>
      </c>
    </row>
  </sheetData>
  <mergeCells count="17">
    <mergeCell ref="C6"/>
    <mergeCell ref="D6"/>
    <mergeCell ref="E6"/>
    <mergeCell ref="B5:E5"/>
    <mergeCell ref="B15:E15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rightToLeft="1" view="pageBreakPreview" zoomScaleNormal="100" zoomScaleSheetLayoutView="100" workbookViewId="0">
      <selection activeCell="B15" sqref="B15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7" style="1" bestFit="1" customWidth="1"/>
    <col min="7" max="7" width="17.28515625" style="1" bestFit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4" width="9.140625" style="1"/>
    <col min="15" max="15" width="15.85546875" style="1" bestFit="1" customWidth="1"/>
    <col min="16" max="16384" width="9.140625" style="1"/>
  </cols>
  <sheetData>
    <row r="1" spans="2:11" ht="24" x14ac:dyDescent="0.45">
      <c r="B1" s="27"/>
      <c r="C1" s="161" t="s">
        <v>0</v>
      </c>
      <c r="D1" s="161"/>
      <c r="E1" s="161"/>
      <c r="F1" s="161"/>
      <c r="G1" s="161"/>
      <c r="H1" s="161"/>
      <c r="I1" s="161"/>
      <c r="J1" s="161"/>
      <c r="K1" s="162"/>
    </row>
    <row r="2" spans="2:11" ht="24" x14ac:dyDescent="0.45">
      <c r="B2" s="26"/>
      <c r="C2" s="142" t="s">
        <v>44</v>
      </c>
      <c r="D2" s="142"/>
      <c r="E2" s="142"/>
      <c r="F2" s="142"/>
      <c r="G2" s="142"/>
      <c r="H2" s="142"/>
      <c r="I2" s="142"/>
      <c r="J2" s="142"/>
      <c r="K2" s="163"/>
    </row>
    <row r="3" spans="2:11" ht="24" x14ac:dyDescent="0.45">
      <c r="B3" s="28" t="s">
        <v>79</v>
      </c>
      <c r="C3" s="164" t="str">
        <f>سهام!C3</f>
        <v>برای ماه منتهی به 1400/08/30</v>
      </c>
      <c r="D3" s="164"/>
      <c r="E3" s="164"/>
      <c r="F3" s="164"/>
      <c r="G3" s="164"/>
      <c r="H3" s="164"/>
      <c r="I3" s="164"/>
      <c r="J3" s="164"/>
      <c r="K3" s="165"/>
    </row>
    <row r="4" spans="2:11" x14ac:dyDescent="0.45">
      <c r="B4" s="137" t="s">
        <v>2</v>
      </c>
      <c r="C4" s="137" t="s">
        <v>53</v>
      </c>
      <c r="D4" s="137" t="s">
        <v>53</v>
      </c>
      <c r="E4" s="137" t="s">
        <v>53</v>
      </c>
      <c r="F4" s="137" t="s">
        <v>46</v>
      </c>
      <c r="G4" s="137" t="s">
        <v>46</v>
      </c>
      <c r="H4" s="137" t="s">
        <v>46</v>
      </c>
      <c r="I4" s="137" t="s">
        <v>47</v>
      </c>
      <c r="J4" s="137" t="s">
        <v>47</v>
      </c>
      <c r="K4" s="137" t="s">
        <v>47</v>
      </c>
    </row>
    <row r="5" spans="2:11" ht="37.5" x14ac:dyDescent="0.45">
      <c r="B5" s="137" t="s">
        <v>2</v>
      </c>
      <c r="C5" s="137" t="s">
        <v>54</v>
      </c>
      <c r="D5" s="18" t="s">
        <v>55</v>
      </c>
      <c r="E5" s="166" t="s">
        <v>56</v>
      </c>
      <c r="F5" s="166" t="s">
        <v>57</v>
      </c>
      <c r="G5" s="166" t="s">
        <v>51</v>
      </c>
      <c r="H5" s="166" t="s">
        <v>58</v>
      </c>
      <c r="I5" s="166" t="s">
        <v>57</v>
      </c>
      <c r="J5" s="166" t="s">
        <v>51</v>
      </c>
      <c r="K5" s="166" t="s">
        <v>58</v>
      </c>
    </row>
    <row r="6" spans="2:11" ht="24" x14ac:dyDescent="0.45">
      <c r="B6" s="113" t="s">
        <v>77</v>
      </c>
      <c r="C6" s="113" t="s">
        <v>77</v>
      </c>
      <c r="D6" s="113" t="s">
        <v>77</v>
      </c>
      <c r="E6" s="113" t="s">
        <v>77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</row>
    <row r="7" spans="2:11" ht="24" x14ac:dyDescent="0.45">
      <c r="B7" s="176" t="s">
        <v>66</v>
      </c>
      <c r="C7" s="177"/>
      <c r="D7" s="177"/>
      <c r="E7" s="178"/>
      <c r="F7" s="15">
        <f t="shared" ref="F7:K7" si="0">SUM(F6:F6)</f>
        <v>0</v>
      </c>
      <c r="G7" s="45">
        <f t="shared" si="0"/>
        <v>0</v>
      </c>
      <c r="H7" s="15">
        <f t="shared" si="0"/>
        <v>0</v>
      </c>
      <c r="I7" s="15">
        <f t="shared" si="0"/>
        <v>0</v>
      </c>
      <c r="J7" s="45">
        <f t="shared" si="0"/>
        <v>0</v>
      </c>
      <c r="K7" s="15">
        <f t="shared" si="0"/>
        <v>0</v>
      </c>
    </row>
  </sheetData>
  <mergeCells count="16">
    <mergeCell ref="B7:E7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rightToLeft="1" view="pageBreakPreview" zoomScale="80" zoomScaleNormal="100" zoomScaleSheetLayoutView="80" workbookViewId="0">
      <selection activeCell="B31" sqref="B31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20.28515625" style="1" bestFit="1" customWidth="1"/>
    <col min="5" max="5" width="20.42578125" style="1" bestFit="1" customWidth="1"/>
    <col min="6" max="6" width="20.85546875" style="1" bestFit="1" customWidth="1"/>
    <col min="7" max="7" width="13.85546875" style="1" customWidth="1"/>
    <col min="8" max="8" width="20.85546875" style="1" bestFit="1" customWidth="1"/>
    <col min="9" max="9" width="21.140625" style="1" bestFit="1" customWidth="1"/>
    <col min="10" max="10" width="20.42578125" style="1" bestFit="1" customWidth="1"/>
    <col min="11" max="11" width="9.140625" style="1" customWidth="1"/>
    <col min="12" max="14" width="9.140625" style="1"/>
    <col min="15" max="17" width="15.140625" style="1" bestFit="1" customWidth="1"/>
    <col min="18" max="16384" width="9.140625" style="1"/>
  </cols>
  <sheetData>
    <row r="1" spans="2:17" ht="24" x14ac:dyDescent="0.45">
      <c r="B1" s="173" t="s">
        <v>0</v>
      </c>
      <c r="C1" s="161"/>
      <c r="D1" s="161"/>
      <c r="E1" s="161"/>
      <c r="F1" s="161"/>
      <c r="G1" s="161"/>
      <c r="H1" s="161"/>
      <c r="I1" s="161"/>
      <c r="J1" s="162"/>
    </row>
    <row r="2" spans="2:17" ht="24" x14ac:dyDescent="0.45">
      <c r="B2" s="174" t="s">
        <v>44</v>
      </c>
      <c r="C2" s="142"/>
      <c r="D2" s="142"/>
      <c r="E2" s="142"/>
      <c r="F2" s="142"/>
      <c r="G2" s="142"/>
      <c r="H2" s="142"/>
      <c r="I2" s="142"/>
      <c r="J2" s="163"/>
    </row>
    <row r="3" spans="2:17" ht="24" x14ac:dyDescent="0.45">
      <c r="B3" s="175" t="str">
        <f>سهام!C3</f>
        <v>برای ماه منتهی به 1400/08/30</v>
      </c>
      <c r="C3" s="164"/>
      <c r="D3" s="164"/>
      <c r="E3" s="164"/>
      <c r="F3" s="164"/>
      <c r="G3" s="164"/>
      <c r="H3" s="164"/>
      <c r="I3" s="164"/>
      <c r="J3" s="165"/>
    </row>
    <row r="4" spans="2:17" ht="24" x14ac:dyDescent="0.45">
      <c r="B4" s="28" t="s">
        <v>79</v>
      </c>
      <c r="C4" s="33"/>
      <c r="D4" s="33"/>
      <c r="E4" s="33"/>
      <c r="F4" s="33"/>
      <c r="G4" s="33"/>
      <c r="H4" s="33"/>
      <c r="I4" s="33"/>
      <c r="J4" s="34"/>
    </row>
    <row r="5" spans="2:17" ht="24.75" customHeight="1" x14ac:dyDescent="0.45">
      <c r="B5" s="137" t="s">
        <v>2</v>
      </c>
      <c r="C5" s="137" t="s">
        <v>46</v>
      </c>
      <c r="D5" s="137" t="s">
        <v>46</v>
      </c>
      <c r="E5" s="137" t="s">
        <v>46</v>
      </c>
      <c r="F5" s="137" t="s">
        <v>46</v>
      </c>
      <c r="G5" s="137" t="s">
        <v>47</v>
      </c>
      <c r="H5" s="137" t="s">
        <v>47</v>
      </c>
      <c r="I5" s="137" t="s">
        <v>47</v>
      </c>
      <c r="J5" s="137" t="s">
        <v>47</v>
      </c>
    </row>
    <row r="6" spans="2:17" ht="37.5" x14ac:dyDescent="0.45">
      <c r="B6" s="137" t="s">
        <v>2</v>
      </c>
      <c r="C6" s="98" t="s">
        <v>6</v>
      </c>
      <c r="D6" s="98" t="s">
        <v>8</v>
      </c>
      <c r="E6" s="98" t="s">
        <v>59</v>
      </c>
      <c r="F6" s="99" t="s">
        <v>60</v>
      </c>
      <c r="G6" s="137" t="s">
        <v>6</v>
      </c>
      <c r="H6" s="17" t="s">
        <v>8</v>
      </c>
      <c r="I6" s="137" t="s">
        <v>59</v>
      </c>
      <c r="J6" s="166" t="s">
        <v>60</v>
      </c>
    </row>
    <row r="7" spans="2:17" ht="27" customHeight="1" x14ac:dyDescent="0.45">
      <c r="B7" s="45" t="s">
        <v>99</v>
      </c>
      <c r="C7" s="45">
        <v>446815133</v>
      </c>
      <c r="D7" s="45">
        <v>767937952018</v>
      </c>
      <c r="E7" s="45">
        <v>620995951314</v>
      </c>
      <c r="F7" s="45">
        <v>146942000704</v>
      </c>
      <c r="G7" s="45">
        <v>446815133</v>
      </c>
      <c r="H7" s="45">
        <v>767937952018</v>
      </c>
      <c r="I7" s="45">
        <v>753214566975</v>
      </c>
      <c r="J7" s="45">
        <v>14723385043</v>
      </c>
      <c r="O7" s="13"/>
      <c r="Q7" s="13"/>
    </row>
    <row r="8" spans="2:17" ht="27" customHeight="1" x14ac:dyDescent="0.45">
      <c r="B8" s="45" t="s">
        <v>100</v>
      </c>
      <c r="C8" s="45">
        <v>10009470</v>
      </c>
      <c r="D8" s="45">
        <v>70913207271</v>
      </c>
      <c r="E8" s="45">
        <v>68650097888</v>
      </c>
      <c r="F8" s="45">
        <v>2263109383</v>
      </c>
      <c r="G8" s="45">
        <v>10009470</v>
      </c>
      <c r="H8" s="45">
        <v>70913207271</v>
      </c>
      <c r="I8" s="45">
        <v>72951620864</v>
      </c>
      <c r="J8" s="45">
        <v>-2038413592</v>
      </c>
      <c r="P8" s="13"/>
    </row>
    <row r="9" spans="2:17" ht="27" customHeight="1" x14ac:dyDescent="0.45">
      <c r="B9" s="45" t="s">
        <v>102</v>
      </c>
      <c r="C9" s="45">
        <v>368118</v>
      </c>
      <c r="D9" s="45">
        <v>19001419463</v>
      </c>
      <c r="E9" s="45">
        <v>22207358812</v>
      </c>
      <c r="F9" s="45">
        <v>-3205939348</v>
      </c>
      <c r="G9" s="45">
        <v>368118</v>
      </c>
      <c r="H9" s="45">
        <v>19001419463</v>
      </c>
      <c r="I9" s="45">
        <v>24123254705</v>
      </c>
      <c r="J9" s="45">
        <v>-5121835241</v>
      </c>
    </row>
    <row r="10" spans="2:17" ht="27" customHeight="1" x14ac:dyDescent="0.45">
      <c r="B10" s="45" t="s">
        <v>96</v>
      </c>
      <c r="C10" s="45">
        <v>166982859</v>
      </c>
      <c r="D10" s="45">
        <v>848295660106</v>
      </c>
      <c r="E10" s="45">
        <v>827285870577</v>
      </c>
      <c r="F10" s="45">
        <v>21009789529</v>
      </c>
      <c r="G10" s="45">
        <v>166982859</v>
      </c>
      <c r="H10" s="45">
        <v>848295660106</v>
      </c>
      <c r="I10" s="45">
        <v>875633769139</v>
      </c>
      <c r="J10" s="45">
        <v>-27338109032</v>
      </c>
    </row>
    <row r="11" spans="2:17" ht="27" customHeight="1" x14ac:dyDescent="0.45">
      <c r="B11" s="45" t="s">
        <v>97</v>
      </c>
      <c r="C11" s="45">
        <v>10611538</v>
      </c>
      <c r="D11" s="45">
        <v>156719334355</v>
      </c>
      <c r="E11" s="45">
        <v>171021036169</v>
      </c>
      <c r="F11" s="45">
        <v>-14301701813</v>
      </c>
      <c r="G11" s="45">
        <v>10611538</v>
      </c>
      <c r="H11" s="45">
        <v>156719334355</v>
      </c>
      <c r="I11" s="45">
        <v>193357232359</v>
      </c>
      <c r="J11" s="45">
        <v>-36637898003</v>
      </c>
    </row>
    <row r="12" spans="2:17" ht="27" customHeight="1" x14ac:dyDescent="0.45">
      <c r="B12" s="45" t="s">
        <v>98</v>
      </c>
      <c r="C12" s="45">
        <v>719026167</v>
      </c>
      <c r="D12" s="45">
        <v>9376160177825</v>
      </c>
      <c r="E12" s="45">
        <v>9278380300517</v>
      </c>
      <c r="F12" s="45">
        <v>97779877308</v>
      </c>
      <c r="G12" s="45">
        <v>719026167</v>
      </c>
      <c r="H12" s="45">
        <v>9376160177825</v>
      </c>
      <c r="I12" s="45">
        <v>9476783394566</v>
      </c>
      <c r="J12" s="45">
        <v>-100623216740</v>
      </c>
      <c r="P12" s="13"/>
    </row>
    <row r="13" spans="2:17" ht="27" customHeight="1" x14ac:dyDescent="0.45">
      <c r="B13" s="45" t="s">
        <v>117</v>
      </c>
      <c r="C13" s="45">
        <v>2485094</v>
      </c>
      <c r="D13" s="45">
        <v>15122720450</v>
      </c>
      <c r="E13" s="45">
        <v>13297564534</v>
      </c>
      <c r="F13" s="45">
        <v>1825155916</v>
      </c>
      <c r="G13" s="45">
        <v>2485094</v>
      </c>
      <c r="H13" s="45">
        <v>15122720450</v>
      </c>
      <c r="I13" s="45">
        <v>17432934410</v>
      </c>
      <c r="J13" s="45">
        <v>-2310213959</v>
      </c>
      <c r="P13" s="13"/>
    </row>
    <row r="14" spans="2:17" ht="27" customHeight="1" x14ac:dyDescent="0.45">
      <c r="B14" s="45" t="s">
        <v>118</v>
      </c>
      <c r="C14" s="45">
        <v>0</v>
      </c>
      <c r="D14" s="45">
        <v>0</v>
      </c>
      <c r="E14" s="45">
        <v>-101500000</v>
      </c>
      <c r="F14" s="45">
        <v>101500000</v>
      </c>
      <c r="G14" s="45">
        <v>0</v>
      </c>
      <c r="H14" s="45">
        <v>0</v>
      </c>
      <c r="I14" s="45">
        <v>0</v>
      </c>
      <c r="J14" s="45">
        <v>0</v>
      </c>
      <c r="P14" s="13"/>
    </row>
    <row r="15" spans="2:17" ht="27" customHeight="1" x14ac:dyDescent="0.45">
      <c r="B15" s="45" t="s">
        <v>122</v>
      </c>
      <c r="C15" s="45">
        <v>0</v>
      </c>
      <c r="D15" s="45">
        <v>0</v>
      </c>
      <c r="E15" s="45">
        <v>-101500000</v>
      </c>
      <c r="F15" s="45">
        <v>101500000</v>
      </c>
      <c r="G15" s="45">
        <v>0</v>
      </c>
      <c r="H15" s="45">
        <v>0</v>
      </c>
      <c r="I15" s="45">
        <v>0</v>
      </c>
      <c r="J15" s="45">
        <v>0</v>
      </c>
      <c r="P15" s="13"/>
    </row>
    <row r="16" spans="2:17" ht="33.75" customHeight="1" x14ac:dyDescent="0.55000000000000004">
      <c r="B16" s="179" t="s">
        <v>66</v>
      </c>
      <c r="C16" s="180"/>
      <c r="D16" s="16">
        <f>SUM(D7:D15)</f>
        <v>11254150471488</v>
      </c>
      <c r="E16" s="16">
        <f>SUM(E7:E15)</f>
        <v>11001635179811</v>
      </c>
      <c r="F16" s="16">
        <f>SUM(F7:F15)</f>
        <v>252515291679</v>
      </c>
      <c r="G16" s="25"/>
      <c r="H16" s="16">
        <f>SUM(H7:H15)</f>
        <v>11254150471488</v>
      </c>
      <c r="I16" s="16">
        <f>SUM(I7:I15)</f>
        <v>11413496773018</v>
      </c>
      <c r="J16" s="16">
        <f>SUM(J7:J15)</f>
        <v>-159346301524</v>
      </c>
    </row>
    <row r="18" spans="3:7" x14ac:dyDescent="0.45">
      <c r="C18" s="10"/>
      <c r="F18" s="10"/>
      <c r="G18" s="10"/>
    </row>
    <row r="21" spans="3:7" x14ac:dyDescent="0.45">
      <c r="F21" s="13"/>
    </row>
  </sheetData>
  <sortState ref="B8:J16">
    <sortCondition descending="1" ref="B5"/>
  </sortState>
  <mergeCells count="10">
    <mergeCell ref="B1:J1"/>
    <mergeCell ref="B2:J2"/>
    <mergeCell ref="B3:J3"/>
    <mergeCell ref="B16:C16"/>
    <mergeCell ref="G6"/>
    <mergeCell ref="I6"/>
    <mergeCell ref="J6"/>
    <mergeCell ref="G5:J5"/>
    <mergeCell ref="B5:B6"/>
    <mergeCell ref="C5:F5"/>
  </mergeCells>
  <printOptions horizontalCentered="1" verticalCentered="1"/>
  <pageMargins left="0.7" right="0.7" top="0.75" bottom="0.75" header="0.3" footer="0.3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9"/>
  <sheetViews>
    <sheetView rightToLeft="1" view="pageBreakPreview" zoomScale="90" zoomScaleNormal="100" zoomScaleSheetLayoutView="90" workbookViewId="0">
      <selection activeCell="B39" sqref="B39"/>
    </sheetView>
  </sheetViews>
  <sheetFormatPr defaultRowHeight="18.75" x14ac:dyDescent="0.45"/>
  <cols>
    <col min="1" max="1" width="9.140625" style="1"/>
    <col min="2" max="2" width="27.140625" style="1" customWidth="1"/>
    <col min="3" max="3" width="13.140625" style="1" bestFit="1" customWidth="1"/>
    <col min="4" max="4" width="19" style="1" bestFit="1" customWidth="1"/>
    <col min="5" max="5" width="19.85546875" style="1" bestFit="1" customWidth="1"/>
    <col min="6" max="6" width="19.5703125" style="1" bestFit="1" customWidth="1"/>
    <col min="7" max="7" width="13.140625" style="1" bestFit="1" customWidth="1"/>
    <col min="8" max="8" width="20" style="1" bestFit="1" customWidth="1"/>
    <col min="9" max="9" width="21.7109375" style="1" customWidth="1"/>
    <col min="10" max="10" width="19.5703125" style="1" bestFit="1" customWidth="1"/>
    <col min="11" max="11" width="15.42578125" style="1" bestFit="1" customWidth="1"/>
    <col min="12" max="12" width="16.140625" style="1" bestFit="1" customWidth="1"/>
    <col min="13" max="16384" width="9.140625" style="1"/>
  </cols>
  <sheetData>
    <row r="1" spans="2:11" ht="24" x14ac:dyDescent="0.45">
      <c r="B1" s="181" t="s">
        <v>0</v>
      </c>
      <c r="C1" s="182"/>
      <c r="D1" s="182"/>
      <c r="E1" s="182"/>
      <c r="F1" s="182"/>
      <c r="G1" s="182"/>
      <c r="H1" s="182"/>
      <c r="I1" s="182"/>
      <c r="J1" s="183"/>
    </row>
    <row r="2" spans="2:11" ht="24" x14ac:dyDescent="0.45">
      <c r="B2" s="184" t="s">
        <v>44</v>
      </c>
      <c r="C2" s="185"/>
      <c r="D2" s="185"/>
      <c r="E2" s="185"/>
      <c r="F2" s="185"/>
      <c r="G2" s="185"/>
      <c r="H2" s="185"/>
      <c r="I2" s="185"/>
      <c r="J2" s="186"/>
    </row>
    <row r="3" spans="2:11" ht="24" x14ac:dyDescent="0.45">
      <c r="B3" s="187" t="str">
        <f>سهام!C3</f>
        <v>برای ماه منتهی به 1400/08/30</v>
      </c>
      <c r="C3" s="188"/>
      <c r="D3" s="188"/>
      <c r="E3" s="188"/>
      <c r="F3" s="188"/>
      <c r="G3" s="188"/>
      <c r="H3" s="188"/>
      <c r="I3" s="188"/>
      <c r="J3" s="189"/>
    </row>
    <row r="4" spans="2:11" ht="24" x14ac:dyDescent="0.45">
      <c r="B4" s="32" t="s">
        <v>79</v>
      </c>
      <c r="C4" s="35"/>
      <c r="D4" s="35"/>
      <c r="E4" s="35"/>
      <c r="F4" s="35"/>
      <c r="G4" s="35"/>
      <c r="H4" s="35"/>
      <c r="I4" s="35"/>
      <c r="J4" s="36"/>
    </row>
    <row r="5" spans="2:11" x14ac:dyDescent="0.45">
      <c r="B5" s="137" t="s">
        <v>2</v>
      </c>
      <c r="C5" s="137" t="s">
        <v>46</v>
      </c>
      <c r="D5" s="137" t="s">
        <v>46</v>
      </c>
      <c r="E5" s="137" t="s">
        <v>46</v>
      </c>
      <c r="F5" s="137" t="s">
        <v>46</v>
      </c>
      <c r="G5" s="137" t="s">
        <v>47</v>
      </c>
      <c r="H5" s="137" t="s">
        <v>47</v>
      </c>
      <c r="I5" s="137" t="s">
        <v>47</v>
      </c>
      <c r="J5" s="137" t="s">
        <v>47</v>
      </c>
    </row>
    <row r="6" spans="2:11" x14ac:dyDescent="0.45">
      <c r="B6" s="137" t="s">
        <v>2</v>
      </c>
      <c r="C6" s="137" t="s">
        <v>6</v>
      </c>
      <c r="D6" s="137" t="s">
        <v>85</v>
      </c>
      <c r="E6" s="137" t="s">
        <v>59</v>
      </c>
      <c r="F6" s="137" t="s">
        <v>61</v>
      </c>
      <c r="G6" s="137" t="s">
        <v>6</v>
      </c>
      <c r="H6" s="137" t="s">
        <v>8</v>
      </c>
      <c r="I6" s="137" t="s">
        <v>59</v>
      </c>
      <c r="J6" s="137" t="s">
        <v>61</v>
      </c>
    </row>
    <row r="7" spans="2:11" ht="27.75" customHeight="1" x14ac:dyDescent="0.45">
      <c r="B7" s="45" t="s">
        <v>99</v>
      </c>
      <c r="C7" s="45">
        <v>3660000</v>
      </c>
      <c r="D7" s="45">
        <v>5643058289</v>
      </c>
      <c r="E7" s="45">
        <v>6170262441</v>
      </c>
      <c r="F7" s="45">
        <v>-527204152</v>
      </c>
      <c r="G7" s="45">
        <v>90992613</v>
      </c>
      <c r="H7" s="45">
        <v>171059665164</v>
      </c>
      <c r="I7" s="45">
        <v>146964346476</v>
      </c>
      <c r="J7" s="45">
        <v>24095318688</v>
      </c>
      <c r="K7" s="100"/>
    </row>
    <row r="8" spans="2:11" ht="27.75" customHeight="1" x14ac:dyDescent="0.45">
      <c r="B8" s="45" t="s">
        <v>98</v>
      </c>
      <c r="C8" s="45">
        <v>0</v>
      </c>
      <c r="D8" s="45">
        <v>0</v>
      </c>
      <c r="E8" s="45">
        <v>0</v>
      </c>
      <c r="F8" s="45">
        <v>0</v>
      </c>
      <c r="G8" s="45">
        <v>2020000</v>
      </c>
      <c r="H8" s="45">
        <v>27537543383</v>
      </c>
      <c r="I8" s="45">
        <v>26664709200</v>
      </c>
      <c r="J8" s="45">
        <v>872834183</v>
      </c>
    </row>
    <row r="9" spans="2:11" ht="27.75" customHeight="1" x14ac:dyDescent="0.45">
      <c r="B9" s="45" t="s">
        <v>96</v>
      </c>
      <c r="C9" s="45">
        <v>0</v>
      </c>
      <c r="D9" s="45">
        <v>0</v>
      </c>
      <c r="E9" s="45">
        <v>0</v>
      </c>
      <c r="F9" s="45">
        <v>0</v>
      </c>
      <c r="G9" s="45">
        <v>1680002</v>
      </c>
      <c r="H9" s="45">
        <v>9557730720</v>
      </c>
      <c r="I9" s="45">
        <v>8951304678</v>
      </c>
      <c r="J9" s="45">
        <v>606426042</v>
      </c>
    </row>
    <row r="10" spans="2:11" ht="27.75" customHeight="1" x14ac:dyDescent="0.45">
      <c r="B10" s="45" t="s">
        <v>97</v>
      </c>
      <c r="C10" s="45">
        <v>1841447</v>
      </c>
      <c r="D10" s="45">
        <v>31726451104</v>
      </c>
      <c r="E10" s="45">
        <v>34177007289</v>
      </c>
      <c r="F10" s="45">
        <v>-2450556185</v>
      </c>
      <c r="G10" s="45">
        <v>2630886</v>
      </c>
      <c r="H10" s="45">
        <v>45728691343</v>
      </c>
      <c r="I10" s="45">
        <v>48846473995</v>
      </c>
      <c r="J10" s="45">
        <v>-3117782652</v>
      </c>
    </row>
    <row r="11" spans="2:11" ht="27.75" customHeight="1" x14ac:dyDescent="0.45">
      <c r="B11" s="45" t="s">
        <v>102</v>
      </c>
      <c r="C11" s="45">
        <v>212874</v>
      </c>
      <c r="D11" s="45">
        <v>13495488714</v>
      </c>
      <c r="E11" s="45">
        <v>15813934845</v>
      </c>
      <c r="F11" s="45">
        <v>-2318446131</v>
      </c>
      <c r="G11" s="45">
        <v>682184</v>
      </c>
      <c r="H11" s="45">
        <v>56938668782</v>
      </c>
      <c r="I11" s="45">
        <v>62443991727</v>
      </c>
      <c r="J11" s="45">
        <v>-5505322945</v>
      </c>
    </row>
    <row r="12" spans="2:11" ht="27.75" customHeight="1" x14ac:dyDescent="0.45">
      <c r="B12" s="45" t="s">
        <v>100</v>
      </c>
      <c r="C12" s="45">
        <v>953566</v>
      </c>
      <c r="D12" s="45">
        <v>7095749773</v>
      </c>
      <c r="E12" s="45">
        <v>7648504599</v>
      </c>
      <c r="F12" s="45">
        <v>-552754826</v>
      </c>
      <c r="G12" s="45">
        <v>5675819</v>
      </c>
      <c r="H12" s="45">
        <v>77320813622</v>
      </c>
      <c r="I12" s="45">
        <v>85576655722</v>
      </c>
      <c r="J12" s="45">
        <v>-8255842100</v>
      </c>
    </row>
    <row r="13" spans="2:11" ht="27.75" customHeight="1" x14ac:dyDescent="0.45">
      <c r="B13" s="45" t="s">
        <v>113</v>
      </c>
      <c r="C13" s="45">
        <v>0</v>
      </c>
      <c r="D13" s="45">
        <v>0</v>
      </c>
      <c r="E13" s="45">
        <v>0</v>
      </c>
      <c r="F13" s="45">
        <v>0</v>
      </c>
      <c r="G13" s="45">
        <v>33018332</v>
      </c>
      <c r="H13" s="45">
        <v>131332190264</v>
      </c>
      <c r="I13" s="45">
        <v>129418887959</v>
      </c>
      <c r="J13" s="45">
        <v>1913302305</v>
      </c>
    </row>
    <row r="14" spans="2:11" ht="27.75" customHeight="1" x14ac:dyDescent="0.45">
      <c r="B14" s="45" t="s">
        <v>118</v>
      </c>
      <c r="C14" s="45">
        <v>70000</v>
      </c>
      <c r="D14" s="45">
        <v>70030740885</v>
      </c>
      <c r="E14" s="45">
        <v>70050750000</v>
      </c>
      <c r="F14" s="45">
        <v>-20009115</v>
      </c>
      <c r="G14" s="45">
        <v>70000</v>
      </c>
      <c r="H14" s="45">
        <v>70030740885</v>
      </c>
      <c r="I14" s="45">
        <v>70050750000</v>
      </c>
      <c r="J14" s="45">
        <v>-20009115</v>
      </c>
    </row>
    <row r="15" spans="2:11" ht="27.75" customHeight="1" x14ac:dyDescent="0.45">
      <c r="B15" s="45" t="s">
        <v>122</v>
      </c>
      <c r="C15" s="45">
        <v>70000</v>
      </c>
      <c r="D15" s="45">
        <v>69949250000</v>
      </c>
      <c r="E15" s="45">
        <v>70050750000</v>
      </c>
      <c r="F15" s="45">
        <v>-101500000</v>
      </c>
      <c r="G15" s="45">
        <v>70000</v>
      </c>
      <c r="H15" s="45">
        <v>69949250000</v>
      </c>
      <c r="I15" s="45">
        <v>70050750000</v>
      </c>
      <c r="J15" s="45">
        <v>-101500000</v>
      </c>
    </row>
    <row r="16" spans="2:11" ht="36" customHeight="1" x14ac:dyDescent="0.55000000000000004">
      <c r="B16" s="179" t="s">
        <v>66</v>
      </c>
      <c r="C16" s="180"/>
      <c r="D16" s="15">
        <f>SUM(D7:D15)</f>
        <v>197940738765</v>
      </c>
      <c r="E16" s="15">
        <f>SUM(E7:E15)</f>
        <v>203911209174</v>
      </c>
      <c r="F16" s="45">
        <f>SUM(F7:F15)</f>
        <v>-5970470409</v>
      </c>
      <c r="G16" s="22"/>
      <c r="H16" s="15">
        <f>SUM(H7:H15)</f>
        <v>659455294163</v>
      </c>
      <c r="I16" s="15">
        <f>SUM(I7:I15)</f>
        <v>648967869757</v>
      </c>
      <c r="J16" s="15">
        <f>SUM(J7:J15)</f>
        <v>10487424406</v>
      </c>
    </row>
    <row r="18" spans="3:7" x14ac:dyDescent="0.45">
      <c r="C18" s="10"/>
      <c r="G18" s="10"/>
    </row>
    <row r="19" spans="3:7" x14ac:dyDescent="0.45">
      <c r="G19" s="10"/>
    </row>
  </sheetData>
  <sortState ref="B7:J17">
    <sortCondition descending="1" ref="B7"/>
  </sortState>
  <mergeCells count="15">
    <mergeCell ref="B1:J1"/>
    <mergeCell ref="B2:J2"/>
    <mergeCell ref="B3:J3"/>
    <mergeCell ref="B16:C16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4"/>
  <sheetViews>
    <sheetView rightToLeft="1" view="pageBreakPreview" zoomScale="90" zoomScaleNormal="100" zoomScaleSheetLayoutView="90" workbookViewId="0">
      <selection activeCell="B27" sqref="B27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21" style="1" bestFit="1" customWidth="1"/>
    <col min="5" max="5" width="22.28515625" style="1" customWidth="1"/>
    <col min="6" max="6" width="21" style="1" bestFit="1" customWidth="1"/>
    <col min="7" max="7" width="16.85546875" style="1" customWidth="1"/>
    <col min="8" max="8" width="17.85546875" style="1" customWidth="1"/>
    <col min="9" max="9" width="20.42578125" style="1" bestFit="1" customWidth="1"/>
    <col min="10" max="10" width="19.140625" style="1" customWidth="1"/>
    <col min="11" max="11" width="21" style="1" bestFit="1" customWidth="1"/>
    <col min="12" max="12" width="12" style="1" customWidth="1"/>
    <col min="13" max="13" width="5" style="1" customWidth="1"/>
    <col min="14" max="14" width="10.7109375" style="1" bestFit="1" customWidth="1"/>
    <col min="15" max="16384" width="9.140625" style="1"/>
  </cols>
  <sheetData>
    <row r="1" spans="2:14" ht="24" x14ac:dyDescent="0.45">
      <c r="B1" s="29"/>
      <c r="C1" s="182" t="s">
        <v>0</v>
      </c>
      <c r="D1" s="182"/>
      <c r="E1" s="182"/>
      <c r="F1" s="182"/>
      <c r="G1" s="182"/>
      <c r="H1" s="182"/>
      <c r="I1" s="182"/>
      <c r="J1" s="182"/>
      <c r="K1" s="182"/>
      <c r="L1" s="183"/>
    </row>
    <row r="2" spans="2:14" ht="24" x14ac:dyDescent="0.45">
      <c r="B2" s="30"/>
      <c r="C2" s="185" t="s">
        <v>44</v>
      </c>
      <c r="D2" s="185"/>
      <c r="E2" s="185"/>
      <c r="F2" s="185"/>
      <c r="G2" s="185"/>
      <c r="H2" s="185"/>
      <c r="I2" s="185"/>
      <c r="J2" s="185"/>
      <c r="K2" s="185"/>
      <c r="L2" s="186"/>
    </row>
    <row r="3" spans="2:14" ht="24" x14ac:dyDescent="0.45">
      <c r="B3" s="31" t="s">
        <v>79</v>
      </c>
      <c r="C3" s="188" t="str">
        <f>سهام!C3</f>
        <v>برای ماه منتهی به 1400/08/30</v>
      </c>
      <c r="D3" s="188"/>
      <c r="E3" s="188"/>
      <c r="F3" s="188"/>
      <c r="G3" s="188"/>
      <c r="H3" s="188"/>
      <c r="I3" s="188"/>
      <c r="J3" s="188"/>
      <c r="K3" s="188"/>
      <c r="L3" s="189"/>
    </row>
    <row r="4" spans="2:14" x14ac:dyDescent="0.45">
      <c r="B4" s="137" t="s">
        <v>2</v>
      </c>
      <c r="C4" s="190" t="s">
        <v>46</v>
      </c>
      <c r="D4" s="191"/>
      <c r="E4" s="191"/>
      <c r="F4" s="191"/>
      <c r="G4" s="191"/>
      <c r="H4" s="137" t="s">
        <v>47</v>
      </c>
      <c r="I4" s="137" t="s">
        <v>47</v>
      </c>
      <c r="J4" s="137" t="s">
        <v>47</v>
      </c>
      <c r="K4" s="137" t="s">
        <v>47</v>
      </c>
      <c r="L4" s="137" t="s">
        <v>47</v>
      </c>
    </row>
    <row r="5" spans="2:14" ht="73.5" customHeight="1" x14ac:dyDescent="0.45">
      <c r="B5" s="137" t="s">
        <v>2</v>
      </c>
      <c r="C5" s="137" t="s">
        <v>62</v>
      </c>
      <c r="D5" s="137" t="s">
        <v>63</v>
      </c>
      <c r="E5" s="137" t="s">
        <v>64</v>
      </c>
      <c r="F5" s="47" t="s">
        <v>87</v>
      </c>
      <c r="G5" s="166" t="s">
        <v>86</v>
      </c>
      <c r="H5" s="59" t="s">
        <v>62</v>
      </c>
      <c r="I5" s="137" t="s">
        <v>63</v>
      </c>
      <c r="J5" s="137" t="s">
        <v>64</v>
      </c>
      <c r="K5" s="18" t="s">
        <v>87</v>
      </c>
      <c r="L5" s="59" t="s">
        <v>86</v>
      </c>
    </row>
    <row r="6" spans="2:14" ht="32.25" customHeight="1" x14ac:dyDescent="0.45">
      <c r="B6" s="45" t="s">
        <v>98</v>
      </c>
      <c r="C6" s="45">
        <v>0</v>
      </c>
      <c r="D6" s="45">
        <v>97779877308</v>
      </c>
      <c r="E6" s="45">
        <v>0</v>
      </c>
      <c r="F6" s="45">
        <v>97779877308</v>
      </c>
      <c r="G6" s="102">
        <f>F6/F14</f>
        <v>0.39673194854284488</v>
      </c>
      <c r="H6" s="45">
        <v>0</v>
      </c>
      <c r="I6" s="45">
        <v>-100623216740</v>
      </c>
      <c r="J6" s="45">
        <v>872834183</v>
      </c>
      <c r="K6" s="45">
        <v>-99750382557</v>
      </c>
      <c r="L6" s="77">
        <f>K6/K14</f>
        <v>0.67064775917634945</v>
      </c>
    </row>
    <row r="7" spans="2:14" ht="32.25" customHeight="1" x14ac:dyDescent="0.45">
      <c r="B7" s="45" t="s">
        <v>97</v>
      </c>
      <c r="C7" s="45">
        <v>0</v>
      </c>
      <c r="D7" s="45">
        <v>-14301701813</v>
      </c>
      <c r="E7" s="45">
        <v>-2450556185</v>
      </c>
      <c r="F7" s="45">
        <v>-16752257998</v>
      </c>
      <c r="G7" s="116" t="s">
        <v>127</v>
      </c>
      <c r="H7" s="45">
        <v>0</v>
      </c>
      <c r="I7" s="45">
        <v>-36637898003</v>
      </c>
      <c r="J7" s="45">
        <v>-3117782652</v>
      </c>
      <c r="K7" s="45">
        <v>-39755680655</v>
      </c>
      <c r="L7" s="114">
        <f>K7/K14</f>
        <v>0.26728777837589635</v>
      </c>
      <c r="N7" s="13"/>
    </row>
    <row r="8" spans="2:14" ht="32.25" customHeight="1" x14ac:dyDescent="0.45">
      <c r="B8" s="45" t="s">
        <v>96</v>
      </c>
      <c r="C8" s="45">
        <v>0</v>
      </c>
      <c r="D8" s="45">
        <v>21009789529</v>
      </c>
      <c r="E8" s="45">
        <v>0</v>
      </c>
      <c r="F8" s="45">
        <v>21009789529</v>
      </c>
      <c r="G8" s="102">
        <f>F8/F14</f>
        <v>8.524509303749421E-2</v>
      </c>
      <c r="H8" s="45">
        <v>0</v>
      </c>
      <c r="I8" s="45">
        <v>-27338109032</v>
      </c>
      <c r="J8" s="45">
        <v>606426042</v>
      </c>
      <c r="K8" s="45">
        <v>-26731682990</v>
      </c>
      <c r="L8" s="114">
        <f>K8/K14</f>
        <v>0.17972405555449136</v>
      </c>
    </row>
    <row r="9" spans="2:14" ht="32.25" customHeight="1" x14ac:dyDescent="0.45">
      <c r="B9" s="45" t="s">
        <v>102</v>
      </c>
      <c r="C9" s="45">
        <v>0</v>
      </c>
      <c r="D9" s="45">
        <v>-3205939348</v>
      </c>
      <c r="E9" s="45">
        <v>-2318446131</v>
      </c>
      <c r="F9" s="45">
        <v>-5524385479</v>
      </c>
      <c r="G9" s="116" t="s">
        <v>128</v>
      </c>
      <c r="H9" s="45">
        <v>0</v>
      </c>
      <c r="I9" s="45">
        <v>-5121835241</v>
      </c>
      <c r="J9" s="45">
        <v>-5505322945</v>
      </c>
      <c r="K9" s="45">
        <v>-10627158186</v>
      </c>
      <c r="L9" s="114">
        <f>K9/K14</f>
        <v>7.144914777425436E-2</v>
      </c>
    </row>
    <row r="10" spans="2:14" ht="32.25" customHeight="1" x14ac:dyDescent="0.45">
      <c r="B10" s="45" t="s">
        <v>100</v>
      </c>
      <c r="C10" s="45">
        <v>0</v>
      </c>
      <c r="D10" s="45">
        <v>2263109383</v>
      </c>
      <c r="E10" s="45">
        <v>-552754826</v>
      </c>
      <c r="F10" s="45">
        <v>1710354557</v>
      </c>
      <c r="G10" s="102">
        <f>F10/F14</f>
        <v>6.939590381775081E-3</v>
      </c>
      <c r="H10" s="45">
        <v>0</v>
      </c>
      <c r="I10" s="45">
        <v>-2038413592</v>
      </c>
      <c r="J10" s="45">
        <v>-8255842100</v>
      </c>
      <c r="K10" s="45">
        <v>-10294255692</v>
      </c>
      <c r="L10" s="114">
        <f>K10/K14</f>
        <v>6.9210957745281382E-2</v>
      </c>
    </row>
    <row r="11" spans="2:14" ht="32.25" customHeight="1" x14ac:dyDescent="0.45">
      <c r="B11" s="45" t="s">
        <v>99</v>
      </c>
      <c r="C11" s="45">
        <v>0</v>
      </c>
      <c r="D11" s="45">
        <v>146942000704</v>
      </c>
      <c r="E11" s="45">
        <v>-527204152</v>
      </c>
      <c r="F11" s="45">
        <v>146414796552</v>
      </c>
      <c r="G11" s="102">
        <f>F11/F14</f>
        <v>0.59406320738783192</v>
      </c>
      <c r="H11" s="45">
        <v>0</v>
      </c>
      <c r="I11" s="45">
        <v>14723385043</v>
      </c>
      <c r="J11" s="45">
        <v>24095318688</v>
      </c>
      <c r="K11" s="45">
        <v>38818703731</v>
      </c>
      <c r="L11" s="115">
        <f>K11/K14</f>
        <v>-0.26098823888168465</v>
      </c>
    </row>
    <row r="12" spans="2:14" ht="32.25" customHeight="1" x14ac:dyDescent="0.45">
      <c r="B12" s="45" t="s">
        <v>117</v>
      </c>
      <c r="C12" s="45">
        <v>0</v>
      </c>
      <c r="D12" s="45">
        <v>1825155916</v>
      </c>
      <c r="E12" s="45">
        <v>0</v>
      </c>
      <c r="F12" s="45">
        <v>1825155916</v>
      </c>
      <c r="G12" s="102">
        <f>F12/F14</f>
        <v>7.4053852682625307E-3</v>
      </c>
      <c r="H12" s="45">
        <v>0</v>
      </c>
      <c r="I12" s="45">
        <v>-2310213959</v>
      </c>
      <c r="J12" s="45">
        <v>0</v>
      </c>
      <c r="K12" s="45">
        <v>-2310213959</v>
      </c>
      <c r="L12" s="115">
        <f>K12/K14</f>
        <v>1.5532169151691614E-2</v>
      </c>
    </row>
    <row r="13" spans="2:14" ht="32.25" customHeight="1" x14ac:dyDescent="0.45">
      <c r="B13" s="45" t="s">
        <v>113</v>
      </c>
      <c r="C13" s="45">
        <v>0</v>
      </c>
      <c r="D13" s="45">
        <v>0</v>
      </c>
      <c r="E13" s="45">
        <v>0</v>
      </c>
      <c r="F13" s="45">
        <v>0</v>
      </c>
      <c r="G13" s="45">
        <f>F13/F14</f>
        <v>0</v>
      </c>
      <c r="H13" s="45">
        <v>0</v>
      </c>
      <c r="I13" s="45">
        <v>0</v>
      </c>
      <c r="J13" s="45">
        <v>1913302305</v>
      </c>
      <c r="K13" s="45">
        <v>1913302305</v>
      </c>
      <c r="L13" s="116" t="s">
        <v>129</v>
      </c>
    </row>
    <row r="14" spans="2:14" ht="27.75" customHeight="1" x14ac:dyDescent="0.45">
      <c r="B14" s="65" t="s">
        <v>101</v>
      </c>
      <c r="C14" s="16">
        <f>SUM(C6:C13)</f>
        <v>0</v>
      </c>
      <c r="D14" s="16">
        <f>SUM(D6:D13)</f>
        <v>252312291679</v>
      </c>
      <c r="E14" s="16">
        <f>SUM(E6:E13)</f>
        <v>-5848961294</v>
      </c>
      <c r="F14" s="16">
        <f>SUM(F6:F13)</f>
        <v>246463330385</v>
      </c>
      <c r="G14" s="97">
        <v>1</v>
      </c>
      <c r="H14" s="16">
        <f>SUM(H6:H13)</f>
        <v>0</v>
      </c>
      <c r="I14" s="16">
        <f>SUM(I6:I13)</f>
        <v>-159346301524</v>
      </c>
      <c r="J14" s="16">
        <f>SUM(J6:J13)</f>
        <v>10608933521</v>
      </c>
      <c r="K14" s="16">
        <f>SUM(K6:K13)</f>
        <v>-148737368003</v>
      </c>
      <c r="L14" s="97">
        <v>1</v>
      </c>
    </row>
    <row r="15" spans="2:14" ht="15.75" hidden="1" customHeight="1" x14ac:dyDescent="0.45">
      <c r="B15" s="80" t="s">
        <v>78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</row>
    <row r="16" spans="2:14" ht="34.5" customHeight="1" x14ac:dyDescent="0.45"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</row>
    <row r="17" spans="5:9" x14ac:dyDescent="0.45">
      <c r="E17" s="21"/>
      <c r="F17" s="19"/>
      <c r="G17" s="46"/>
      <c r="H17" s="10"/>
    </row>
    <row r="18" spans="5:9" x14ac:dyDescent="0.45">
      <c r="E18" s="21"/>
      <c r="F18" s="19"/>
      <c r="G18" s="20"/>
      <c r="I18" s="10"/>
    </row>
    <row r="19" spans="5:9" x14ac:dyDescent="0.45">
      <c r="E19" s="21"/>
      <c r="F19" s="19"/>
      <c r="G19" s="19"/>
    </row>
    <row r="20" spans="5:9" x14ac:dyDescent="0.45">
      <c r="E20" s="21"/>
      <c r="F20" s="19"/>
      <c r="G20" s="103"/>
    </row>
    <row r="21" spans="5:9" x14ac:dyDescent="0.45">
      <c r="E21" s="21"/>
      <c r="F21" s="19"/>
      <c r="G21" s="20"/>
      <c r="I21" s="13"/>
    </row>
    <row r="22" spans="5:9" x14ac:dyDescent="0.45">
      <c r="E22" s="21"/>
      <c r="F22" s="19"/>
      <c r="G22" s="20"/>
    </row>
    <row r="23" spans="5:9" x14ac:dyDescent="0.45">
      <c r="E23" s="21"/>
      <c r="F23" s="19"/>
      <c r="G23" s="19"/>
    </row>
    <row r="24" spans="5:9" x14ac:dyDescent="0.45">
      <c r="F24" s="13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6" orientation="landscape" r:id="rId1"/>
  <ignoredErrors>
    <ignoredError sqref="G7 G9 L1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rightToLeft="1" view="pageBreakPreview" zoomScale="90" zoomScaleNormal="100" zoomScaleSheetLayoutView="90" workbookViewId="0">
      <selection activeCell="B19" sqref="B19"/>
    </sheetView>
  </sheetViews>
  <sheetFormatPr defaultRowHeight="18.75" x14ac:dyDescent="0.45"/>
  <cols>
    <col min="1" max="1" width="3.85546875" style="1" customWidth="1"/>
    <col min="2" max="2" width="30.5703125" style="1" bestFit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29"/>
      <c r="C1" s="182" t="s">
        <v>0</v>
      </c>
      <c r="D1" s="182"/>
      <c r="E1" s="182"/>
      <c r="F1" s="182"/>
      <c r="G1" s="182"/>
      <c r="H1" s="182"/>
      <c r="I1" s="182"/>
      <c r="J1" s="183"/>
    </row>
    <row r="2" spans="2:10" ht="24" x14ac:dyDescent="0.45">
      <c r="B2" s="30"/>
      <c r="C2" s="185" t="s">
        <v>44</v>
      </c>
      <c r="D2" s="185"/>
      <c r="E2" s="185"/>
      <c r="F2" s="185"/>
      <c r="G2" s="185"/>
      <c r="H2" s="185"/>
      <c r="I2" s="185"/>
      <c r="J2" s="186"/>
    </row>
    <row r="3" spans="2:10" ht="24" x14ac:dyDescent="0.45">
      <c r="B3" s="32" t="s">
        <v>80</v>
      </c>
      <c r="C3" s="188" t="str">
        <f>سهام!C3</f>
        <v>برای ماه منتهی به 1400/08/30</v>
      </c>
      <c r="D3" s="188"/>
      <c r="E3" s="188"/>
      <c r="F3" s="188"/>
      <c r="G3" s="188"/>
      <c r="H3" s="188"/>
      <c r="I3" s="188"/>
      <c r="J3" s="189"/>
    </row>
    <row r="4" spans="2:10" x14ac:dyDescent="0.45">
      <c r="B4" s="137" t="s">
        <v>48</v>
      </c>
      <c r="C4" s="137" t="s">
        <v>46</v>
      </c>
      <c r="D4" s="137" t="s">
        <v>46</v>
      </c>
      <c r="E4" s="137" t="s">
        <v>46</v>
      </c>
      <c r="F4" s="137" t="s">
        <v>46</v>
      </c>
      <c r="G4" s="137" t="s">
        <v>47</v>
      </c>
      <c r="H4" s="137" t="s">
        <v>47</v>
      </c>
      <c r="I4" s="137" t="s">
        <v>47</v>
      </c>
      <c r="J4" s="137" t="s">
        <v>47</v>
      </c>
    </row>
    <row r="5" spans="2:10" x14ac:dyDescent="0.45">
      <c r="B5" s="137" t="s">
        <v>48</v>
      </c>
      <c r="C5" s="137" t="s">
        <v>65</v>
      </c>
      <c r="D5" s="137" t="s">
        <v>63</v>
      </c>
      <c r="E5" s="137" t="s">
        <v>64</v>
      </c>
      <c r="F5" s="137" t="s">
        <v>66</v>
      </c>
      <c r="G5" s="137" t="s">
        <v>65</v>
      </c>
      <c r="H5" s="137" t="s">
        <v>63</v>
      </c>
      <c r="I5" s="137" t="s">
        <v>64</v>
      </c>
      <c r="J5" s="137" t="s">
        <v>66</v>
      </c>
    </row>
    <row r="6" spans="2:10" ht="22.5" customHeight="1" x14ac:dyDescent="0.45">
      <c r="B6" s="45" t="s">
        <v>118</v>
      </c>
      <c r="C6" s="45">
        <v>275409837</v>
      </c>
      <c r="D6" s="45">
        <v>101500000</v>
      </c>
      <c r="E6" s="45">
        <v>-20009115</v>
      </c>
      <c r="F6" s="45">
        <v>356900722</v>
      </c>
      <c r="G6" s="45">
        <v>548616393</v>
      </c>
      <c r="H6" s="45">
        <v>0</v>
      </c>
      <c r="I6" s="45">
        <v>-20009115</v>
      </c>
      <c r="J6" s="45">
        <v>528607278</v>
      </c>
    </row>
    <row r="7" spans="2:10" ht="22.5" customHeight="1" x14ac:dyDescent="0.45">
      <c r="B7" s="45" t="s">
        <v>122</v>
      </c>
      <c r="C7" s="45">
        <v>270396973</v>
      </c>
      <c r="D7" s="45">
        <v>101500000</v>
      </c>
      <c r="E7" s="45">
        <v>-101500000</v>
      </c>
      <c r="F7" s="45">
        <v>270396973</v>
      </c>
      <c r="G7" s="45">
        <v>571967336</v>
      </c>
      <c r="H7" s="45">
        <v>0</v>
      </c>
      <c r="I7" s="45">
        <v>-101500000</v>
      </c>
      <c r="J7" s="45">
        <v>470467336</v>
      </c>
    </row>
    <row r="8" spans="2:10" ht="24" x14ac:dyDescent="0.45">
      <c r="B8" s="5" t="s">
        <v>66</v>
      </c>
      <c r="C8" s="45">
        <f t="shared" ref="C8:J8" si="0">SUM(C6:C7)</f>
        <v>545806810</v>
      </c>
      <c r="D8" s="45">
        <f t="shared" si="0"/>
        <v>203000000</v>
      </c>
      <c r="E8" s="45">
        <f t="shared" si="0"/>
        <v>-121509115</v>
      </c>
      <c r="F8" s="45">
        <f t="shared" si="0"/>
        <v>627297695</v>
      </c>
      <c r="G8" s="79">
        <f t="shared" si="0"/>
        <v>1120583729</v>
      </c>
      <c r="H8" s="45">
        <f t="shared" si="0"/>
        <v>0</v>
      </c>
      <c r="I8" s="45">
        <f t="shared" si="0"/>
        <v>-121509115</v>
      </c>
      <c r="J8" s="45">
        <f t="shared" si="0"/>
        <v>999074614</v>
      </c>
    </row>
    <row r="9" spans="2:10" x14ac:dyDescent="0.45">
      <c r="D9" s="12"/>
    </row>
    <row r="11" spans="2:10" x14ac:dyDescent="0.45">
      <c r="F11" s="12"/>
      <c r="I11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B1:M18"/>
  <sheetViews>
    <sheetView rightToLeft="1" view="pageBreakPreview" zoomScaleNormal="100" zoomScaleSheetLayoutView="100" workbookViewId="0">
      <selection activeCell="B18" sqref="B18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6" style="1" bestFit="1" customWidth="1"/>
    <col min="8" max="8" width="4.140625" style="1" customWidth="1"/>
    <col min="9" max="10" width="9.140625" style="1"/>
    <col min="11" max="11" width="19.28515625" style="1" hidden="1" customWidth="1"/>
    <col min="12" max="12" width="18.28515625" style="1" hidden="1" customWidth="1"/>
    <col min="13" max="13" width="19.85546875" style="1" hidden="1" customWidth="1"/>
    <col min="14" max="14" width="3.28515625" style="1" customWidth="1"/>
    <col min="15" max="16384" width="9.140625" style="1"/>
  </cols>
  <sheetData>
    <row r="1" spans="2:13" ht="24" x14ac:dyDescent="0.45">
      <c r="B1" s="29"/>
      <c r="C1" s="182" t="s">
        <v>0</v>
      </c>
      <c r="D1" s="182"/>
      <c r="E1" s="182"/>
      <c r="F1" s="182"/>
      <c r="G1" s="183"/>
    </row>
    <row r="2" spans="2:13" ht="24" x14ac:dyDescent="0.45">
      <c r="B2" s="30"/>
      <c r="C2" s="185" t="s">
        <v>44</v>
      </c>
      <c r="D2" s="185"/>
      <c r="E2" s="185"/>
      <c r="F2" s="185"/>
      <c r="G2" s="186"/>
    </row>
    <row r="3" spans="2:13" ht="24" x14ac:dyDescent="0.45">
      <c r="B3" s="32" t="s">
        <v>80</v>
      </c>
      <c r="C3" s="188" t="str">
        <f>سهام!C3</f>
        <v>برای ماه منتهی به 1400/08/30</v>
      </c>
      <c r="D3" s="188"/>
      <c r="E3" s="188"/>
      <c r="F3" s="188"/>
      <c r="G3" s="189"/>
    </row>
    <row r="4" spans="2:13" x14ac:dyDescent="0.45">
      <c r="B4" s="137" t="s">
        <v>67</v>
      </c>
      <c r="C4" s="137" t="s">
        <v>67</v>
      </c>
      <c r="D4" s="137" t="s">
        <v>46</v>
      </c>
      <c r="E4" s="137" t="s">
        <v>46</v>
      </c>
      <c r="F4" s="137" t="s">
        <v>47</v>
      </c>
      <c r="G4" s="137" t="s">
        <v>47</v>
      </c>
      <c r="L4" s="1" t="s">
        <v>114</v>
      </c>
    </row>
    <row r="5" spans="2:13" x14ac:dyDescent="0.45">
      <c r="B5" s="137" t="s">
        <v>68</v>
      </c>
      <c r="C5" s="137" t="s">
        <v>37</v>
      </c>
      <c r="D5" s="137" t="s">
        <v>69</v>
      </c>
      <c r="E5" s="137" t="s">
        <v>70</v>
      </c>
      <c r="F5" s="137" t="s">
        <v>69</v>
      </c>
      <c r="G5" s="137" t="s">
        <v>70</v>
      </c>
      <c r="K5" s="1" t="s">
        <v>115</v>
      </c>
    </row>
    <row r="6" spans="2:13" ht="32.25" customHeight="1" x14ac:dyDescent="0.45">
      <c r="B6" s="3" t="s">
        <v>43</v>
      </c>
      <c r="C6" s="58" t="s">
        <v>106</v>
      </c>
      <c r="D6" s="45">
        <v>7292073</v>
      </c>
      <c r="E6" s="45">
        <f>D6/L6</f>
        <v>2.553323191891759E-6</v>
      </c>
      <c r="F6" s="45">
        <v>91317577</v>
      </c>
      <c r="G6" s="45">
        <f>F6/M6</f>
        <v>1.166014606103789E-5</v>
      </c>
      <c r="K6" s="112">
        <v>4975683429808.75</v>
      </c>
      <c r="L6" s="111">
        <v>2855914606954.75</v>
      </c>
      <c r="M6" s="112">
        <f>L6+K6</f>
        <v>7831598036763.5</v>
      </c>
    </row>
    <row r="7" spans="2:13" ht="36.75" customHeight="1" x14ac:dyDescent="0.45">
      <c r="B7" s="3" t="s">
        <v>43</v>
      </c>
      <c r="C7" s="58" t="s">
        <v>105</v>
      </c>
      <c r="D7" s="45">
        <v>62363451</v>
      </c>
      <c r="E7" s="110">
        <f>D7/L7</f>
        <v>1.1894250519342869E-4</v>
      </c>
      <c r="F7" s="45">
        <v>216012406</v>
      </c>
      <c r="G7" s="77">
        <f t="shared" ref="G7" si="0">F7/M7</f>
        <v>1.2517875006509875E-4</v>
      </c>
      <c r="K7" s="112">
        <v>1201315657423.25</v>
      </c>
      <c r="L7" s="111">
        <v>524315936498.75</v>
      </c>
      <c r="M7" s="112">
        <f t="shared" ref="M7:M11" si="1">L7+K7</f>
        <v>1725631593922</v>
      </c>
    </row>
    <row r="8" spans="2:13" ht="32.25" customHeight="1" x14ac:dyDescent="0.45">
      <c r="B8" s="3" t="s">
        <v>43</v>
      </c>
      <c r="C8" s="58" t="s">
        <v>107</v>
      </c>
      <c r="D8" s="45">
        <v>5695273</v>
      </c>
      <c r="E8" s="45">
        <f>D8/L8</f>
        <v>3.2305056210649914E-5</v>
      </c>
      <c r="F8" s="45">
        <v>22645674</v>
      </c>
      <c r="G8" s="77">
        <f>F8/M8</f>
        <v>6.8473194569570287E-5</v>
      </c>
      <c r="K8" s="112">
        <v>154426555494.25</v>
      </c>
      <c r="L8" s="111">
        <v>176296644180.5</v>
      </c>
      <c r="M8" s="112">
        <f t="shared" si="1"/>
        <v>330723199674.75</v>
      </c>
    </row>
    <row r="9" spans="2:13" ht="32.25" customHeight="1" x14ac:dyDescent="0.45">
      <c r="B9" s="3" t="s">
        <v>43</v>
      </c>
      <c r="C9" s="58" t="s">
        <v>109</v>
      </c>
      <c r="D9" s="45">
        <v>322706</v>
      </c>
      <c r="E9" s="45">
        <f t="shared" ref="E9:E10" si="2">D9/L9</f>
        <v>2.0242296750869558E-5</v>
      </c>
      <c r="F9" s="45">
        <v>2607530</v>
      </c>
      <c r="G9" s="45">
        <f>F9/M9</f>
        <v>3.2342794489196809E-6</v>
      </c>
      <c r="K9" s="112">
        <v>790274504505.25</v>
      </c>
      <c r="L9" s="111">
        <v>15942163281.75</v>
      </c>
      <c r="M9" s="112">
        <f t="shared" si="1"/>
        <v>806216667787</v>
      </c>
    </row>
    <row r="10" spans="2:13" ht="32.25" customHeight="1" x14ac:dyDescent="0.45">
      <c r="B10" s="3" t="s">
        <v>43</v>
      </c>
      <c r="C10" s="58" t="s">
        <v>108</v>
      </c>
      <c r="D10" s="45">
        <v>10086798</v>
      </c>
      <c r="E10" s="45">
        <f t="shared" si="2"/>
        <v>1.3683650518104215E-5</v>
      </c>
      <c r="F10" s="45">
        <v>45230040</v>
      </c>
      <c r="G10" s="45">
        <f>F10/M10</f>
        <v>3.7552507337900087E-5</v>
      </c>
      <c r="K10" s="112">
        <v>467305609091.75</v>
      </c>
      <c r="L10" s="111">
        <v>737142328113</v>
      </c>
      <c r="M10" s="112">
        <f t="shared" si="1"/>
        <v>1204447937204.75</v>
      </c>
    </row>
    <row r="11" spans="2:13" ht="32.25" customHeight="1" x14ac:dyDescent="0.45">
      <c r="B11" s="3" t="s">
        <v>43</v>
      </c>
      <c r="C11" s="58" t="s">
        <v>110</v>
      </c>
      <c r="D11" s="45">
        <v>6533198</v>
      </c>
      <c r="E11" s="45">
        <f>D11/L11</f>
        <v>7.1837686052742255E-5</v>
      </c>
      <c r="F11" s="45">
        <v>13939002</v>
      </c>
      <c r="G11" s="45">
        <f>F11/M11</f>
        <v>5.3160785268887567E-5</v>
      </c>
      <c r="K11" s="112">
        <v>171260710383.5</v>
      </c>
      <c r="L11" s="111">
        <v>90943881394</v>
      </c>
      <c r="M11" s="112">
        <f t="shared" si="1"/>
        <v>262204591777.5</v>
      </c>
    </row>
    <row r="12" spans="2:13" ht="29.25" customHeight="1" x14ac:dyDescent="0.45">
      <c r="B12" s="192" t="s">
        <v>66</v>
      </c>
      <c r="C12" s="193"/>
      <c r="D12" s="76">
        <f>SUM(D6:D11)</f>
        <v>92293499</v>
      </c>
      <c r="E12" s="77">
        <f>SUM(E6:E11)</f>
        <v>2.5956451791768638E-4</v>
      </c>
      <c r="F12" s="76">
        <f>SUM(F6:F11)</f>
        <v>391752229</v>
      </c>
      <c r="G12" s="117">
        <f>SUM(G6:G11)</f>
        <v>2.9925966275141426E-4</v>
      </c>
    </row>
    <row r="13" spans="2:13" x14ac:dyDescent="0.45">
      <c r="F13" s="64"/>
    </row>
    <row r="14" spans="2:13" x14ac:dyDescent="0.45">
      <c r="E14" s="82"/>
      <c r="F14" s="83"/>
      <c r="G14" s="82"/>
    </row>
    <row r="16" spans="2:13" x14ac:dyDescent="0.45">
      <c r="D16" s="70"/>
      <c r="E16" s="70"/>
      <c r="F16" s="71"/>
      <c r="G16" s="11"/>
    </row>
    <row r="17" spans="5:7" x14ac:dyDescent="0.45">
      <c r="E17" s="43"/>
      <c r="G17" s="12"/>
    </row>
    <row r="18" spans="5:7" x14ac:dyDescent="0.45">
      <c r="G18" s="108"/>
    </row>
  </sheetData>
  <mergeCells count="13">
    <mergeCell ref="C1:G1"/>
    <mergeCell ref="C2:G2"/>
    <mergeCell ref="C3:G3"/>
    <mergeCell ref="B12:C12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  <ignoredErrors>
    <ignoredError sqref="C8 C6:C7 C11 C9:C1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A17" sqref="A17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94" t="s">
        <v>0</v>
      </c>
      <c r="B1" s="194"/>
      <c r="C1" s="195"/>
    </row>
    <row r="2" spans="1:3" ht="21" x14ac:dyDescent="0.45">
      <c r="A2" s="194" t="s">
        <v>44</v>
      </c>
      <c r="B2" s="194"/>
      <c r="C2" s="195"/>
    </row>
    <row r="3" spans="1:3" ht="21" x14ac:dyDescent="0.45">
      <c r="A3" s="196" t="str">
        <f>سهام!C3</f>
        <v>برای ماه منتهی به 1400/08/30</v>
      </c>
      <c r="B3" s="196"/>
      <c r="C3" s="197"/>
    </row>
    <row r="4" spans="1:3" ht="21" x14ac:dyDescent="0.45">
      <c r="A4" s="39" t="s">
        <v>80</v>
      </c>
      <c r="B4" s="37"/>
      <c r="C4" s="38"/>
    </row>
    <row r="5" spans="1:3" x14ac:dyDescent="0.45">
      <c r="A5" s="137" t="s">
        <v>71</v>
      </c>
      <c r="B5" s="137" t="s">
        <v>46</v>
      </c>
      <c r="C5" s="137" t="str">
        <f>سهام!J4</f>
        <v>1400/08/30</v>
      </c>
    </row>
    <row r="6" spans="1:3" x14ac:dyDescent="0.45">
      <c r="A6" s="137" t="s">
        <v>71</v>
      </c>
      <c r="B6" s="137" t="s">
        <v>40</v>
      </c>
      <c r="C6" s="137" t="s">
        <v>40</v>
      </c>
    </row>
    <row r="7" spans="1:3" x14ac:dyDescent="0.45">
      <c r="A7" s="2" t="s">
        <v>95</v>
      </c>
      <c r="B7" s="4">
        <v>16447860</v>
      </c>
      <c r="C7" s="4">
        <v>6141293856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6" t="s">
        <v>66</v>
      </c>
      <c r="B10" s="15">
        <f>SUM(B7:B9)</f>
        <v>16447860</v>
      </c>
      <c r="C10" s="15">
        <f>SUM(C7:C9)</f>
        <v>6141293856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J14"/>
  <sheetViews>
    <sheetView rightToLeft="1" view="pageBreakPreview" zoomScale="110" zoomScaleNormal="110" zoomScaleSheetLayoutView="110" workbookViewId="0">
      <selection activeCell="B18" sqref="B18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9" width="17.5703125" style="1" bestFit="1" customWidth="1"/>
    <col min="10" max="10" width="16.42578125" style="1" bestFit="1" customWidth="1"/>
    <col min="11" max="16384" width="9.140625" style="1"/>
  </cols>
  <sheetData>
    <row r="1" spans="2:10" ht="24" customHeight="1" x14ac:dyDescent="0.45">
      <c r="B1" s="198" t="s">
        <v>0</v>
      </c>
      <c r="C1" s="199"/>
      <c r="D1" s="199"/>
      <c r="E1" s="200"/>
    </row>
    <row r="2" spans="2:10" ht="24" customHeight="1" x14ac:dyDescent="0.45">
      <c r="B2" s="201" t="s">
        <v>44</v>
      </c>
      <c r="C2" s="202"/>
      <c r="D2" s="202"/>
      <c r="E2" s="203"/>
    </row>
    <row r="3" spans="2:10" ht="24" customHeight="1" x14ac:dyDescent="0.45">
      <c r="B3" s="204" t="str">
        <f>سهام!C3</f>
        <v>برای ماه منتهی به 1400/08/30</v>
      </c>
      <c r="C3" s="188"/>
      <c r="D3" s="188"/>
      <c r="E3" s="205"/>
      <c r="H3" s="69"/>
    </row>
    <row r="4" spans="2:10" ht="24" customHeight="1" x14ac:dyDescent="0.45">
      <c r="B4" s="55" t="s">
        <v>80</v>
      </c>
      <c r="C4" s="39"/>
      <c r="D4" s="40"/>
      <c r="E4" s="56"/>
      <c r="H4" s="69"/>
      <c r="I4" s="69"/>
    </row>
    <row r="5" spans="2:10" x14ac:dyDescent="0.45">
      <c r="B5" s="207" t="s">
        <v>48</v>
      </c>
      <c r="C5" s="87" t="s">
        <v>81</v>
      </c>
      <c r="D5" s="208" t="s">
        <v>40</v>
      </c>
      <c r="E5" s="209" t="s">
        <v>12</v>
      </c>
      <c r="J5" s="69"/>
    </row>
    <row r="6" spans="2:10" x14ac:dyDescent="0.45">
      <c r="B6" s="57" t="s">
        <v>74</v>
      </c>
      <c r="C6" s="88" t="s">
        <v>82</v>
      </c>
      <c r="D6" s="45">
        <v>246463330385</v>
      </c>
      <c r="E6" s="66">
        <f>ABS(D6)/11185577806930</f>
        <v>2.2034027623705248E-2</v>
      </c>
      <c r="H6" s="69"/>
      <c r="J6" s="69"/>
    </row>
    <row r="7" spans="2:10" x14ac:dyDescent="0.45">
      <c r="B7" s="57" t="s">
        <v>75</v>
      </c>
      <c r="C7" s="88" t="s">
        <v>83</v>
      </c>
      <c r="D7" s="45">
        <v>627297695</v>
      </c>
      <c r="E7" s="89">
        <f>ABS(D7)/11185577806930</f>
        <v>5.6080937956674811E-5</v>
      </c>
      <c r="H7" s="67"/>
    </row>
    <row r="8" spans="2:10" ht="19.5" thickBot="1" x14ac:dyDescent="0.5">
      <c r="B8" s="90" t="s">
        <v>76</v>
      </c>
      <c r="C8" s="91" t="s">
        <v>84</v>
      </c>
      <c r="D8" s="45">
        <v>92293499</v>
      </c>
      <c r="E8" s="92">
        <f>ABS(D8)/11185577806930</f>
        <v>8.2511159095259038E-6</v>
      </c>
      <c r="H8" s="69"/>
    </row>
    <row r="9" spans="2:10" ht="19.5" thickBot="1" x14ac:dyDescent="0.5">
      <c r="B9" s="210" t="s">
        <v>66</v>
      </c>
      <c r="C9" s="211"/>
      <c r="D9" s="93">
        <f>SUM(D6:D8)</f>
        <v>247182921579</v>
      </c>
      <c r="E9" s="68">
        <f>SUM(E6:E8)</f>
        <v>2.2098359677571448E-2</v>
      </c>
      <c r="H9" s="10"/>
      <c r="I9" s="69"/>
    </row>
    <row r="10" spans="2:10" x14ac:dyDescent="0.45">
      <c r="B10" s="206" t="s">
        <v>130</v>
      </c>
      <c r="C10" s="206"/>
      <c r="D10" s="206"/>
      <c r="E10" s="206"/>
    </row>
    <row r="11" spans="2:10" ht="12.75" customHeight="1" x14ac:dyDescent="0.45"/>
    <row r="12" spans="2:10" x14ac:dyDescent="0.45">
      <c r="D12" s="10"/>
      <c r="E12" s="10"/>
    </row>
    <row r="13" spans="2:10" x14ac:dyDescent="0.45">
      <c r="D13" s="13"/>
    </row>
    <row r="14" spans="2:10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مهدی اسلامی</cp:lastModifiedBy>
  <cp:lastPrinted>2020-07-27T06:00:06Z</cp:lastPrinted>
  <dcterms:created xsi:type="dcterms:W3CDTF">2018-12-22T09:13:23Z</dcterms:created>
  <dcterms:modified xsi:type="dcterms:W3CDTF">2021-11-22T12:36:39Z</dcterms:modified>
</cp:coreProperties>
</file>