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ing\Backup\Fund\پرتفوی صندوق\مهر 1400\"/>
    </mc:Choice>
  </mc:AlternateContent>
  <bookViews>
    <workbookView xWindow="0" yWindow="0" windowWidth="24000" windowHeight="960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مشارکت'!$A$1:$U$9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'!$A$1:$H$13</definedName>
    <definedName name="_xlnm.Print_Area" localSheetId="7">'درآمد سود سهام '!$A$1:$L$8</definedName>
    <definedName name="_xlnm.Print_Area" localSheetId="8">'درآمد ناشی از تغییر قیمت اوراق '!$A$1:$K$17</definedName>
    <definedName name="_xlnm.Print_Area" localSheetId="9">'درآمد ناشی از فروش '!$A$1:$K$15</definedName>
    <definedName name="_xlnm.Print_Area" localSheetId="5">'سپرده '!$A$1:$L$14</definedName>
    <definedName name="_xlnm.Print_Area" localSheetId="11">'سرمایه‌گذاری در اوراق بهادار '!$A$1:$K$9</definedName>
    <definedName name="_xlnm.Print_Area" localSheetId="10">'سرمایه‌گذاری در سهام '!$A$1:$M$16</definedName>
    <definedName name="_xlnm.Print_Area" localSheetId="6">'سود اوراق بهادار و سپرده بانکی '!$A$1:$L$16</definedName>
    <definedName name="_xlnm.Print_Area" localSheetId="0">سهام!$A$1:$O$15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H14" i="10" l="1"/>
  <c r="M14" i="1" l="1"/>
  <c r="D9" i="15" l="1"/>
  <c r="E9" i="15"/>
  <c r="M11" i="13"/>
  <c r="M10" i="13"/>
  <c r="M9" i="13"/>
  <c r="M8" i="13"/>
  <c r="M7" i="13"/>
  <c r="M6" i="13"/>
  <c r="G6" i="13"/>
  <c r="G12" i="13"/>
  <c r="E12" i="13"/>
  <c r="F12" i="13"/>
  <c r="E11" i="13"/>
  <c r="E7" i="13"/>
  <c r="E6" i="13"/>
  <c r="D12" i="13"/>
  <c r="E8" i="15"/>
  <c r="E7" i="15"/>
  <c r="E6" i="15"/>
  <c r="C10" i="14"/>
  <c r="B10" i="14"/>
  <c r="E8" i="12"/>
  <c r="F8" i="12"/>
  <c r="C8" i="12"/>
  <c r="D8" i="12"/>
  <c r="J8" i="12"/>
  <c r="G8" i="12"/>
  <c r="H8" i="12"/>
  <c r="L12" i="11"/>
  <c r="L11" i="11"/>
  <c r="L10" i="11"/>
  <c r="L9" i="11"/>
  <c r="L8" i="11"/>
  <c r="L7" i="11"/>
  <c r="L6" i="11"/>
  <c r="K14" i="11"/>
  <c r="J14" i="11"/>
  <c r="I14" i="11"/>
  <c r="H14" i="11"/>
  <c r="G13" i="11"/>
  <c r="G6" i="11"/>
  <c r="F14" i="11"/>
  <c r="E14" i="11"/>
  <c r="D14" i="11"/>
  <c r="C14" i="11"/>
  <c r="F14" i="10"/>
  <c r="D14" i="10"/>
  <c r="I16" i="9"/>
  <c r="J16" i="9"/>
  <c r="H16" i="9"/>
  <c r="D16" i="9"/>
  <c r="E16" i="9"/>
  <c r="F16" i="9"/>
  <c r="H15" i="7"/>
  <c r="F15" i="7"/>
  <c r="K8" i="7"/>
  <c r="K9" i="7"/>
  <c r="K10" i="7"/>
  <c r="K11" i="7"/>
  <c r="K12" i="7"/>
  <c r="K13" i="7"/>
  <c r="K14" i="7"/>
  <c r="K7" i="7"/>
  <c r="J15" i="7"/>
  <c r="I15" i="7"/>
  <c r="J13" i="6"/>
  <c r="I13" i="6"/>
  <c r="H13" i="6"/>
  <c r="G13" i="6"/>
  <c r="K13" i="6"/>
  <c r="N14" i="1"/>
  <c r="K15" i="7" l="1"/>
  <c r="L14" i="1" l="1"/>
  <c r="G14" i="1"/>
  <c r="E14" i="1" l="1"/>
  <c r="G9" i="13" l="1"/>
  <c r="G10" i="13"/>
  <c r="J14" i="10" l="1"/>
  <c r="I14" i="10"/>
  <c r="H7" i="7" l="1"/>
  <c r="I14" i="1" l="1"/>
  <c r="E9" i="13" l="1"/>
  <c r="E8" i="13"/>
  <c r="E10" i="13"/>
  <c r="G7" i="13"/>
  <c r="G8" i="13"/>
  <c r="G11" i="13"/>
  <c r="E14" i="10" l="1"/>
  <c r="D14" i="1" l="1"/>
  <c r="J7" i="8" l="1"/>
  <c r="H12" i="7"/>
  <c r="H11" i="7"/>
  <c r="H10" i="7"/>
  <c r="H9" i="7"/>
  <c r="H8" i="7"/>
  <c r="I8" i="12" l="1"/>
  <c r="K7" i="8"/>
  <c r="I7" i="8"/>
  <c r="G7" i="8" l="1"/>
  <c r="H7" i="8" l="1"/>
  <c r="F7" i="8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<sst xmlns="http://schemas.openxmlformats.org/spreadsheetml/2006/main" count="496" uniqueCount="133">
  <si>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</si>
  <si>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</si>
  <si>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</si>
  <si>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</si>
  <si>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</si>
  <si>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</si>
  <si>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</si>
  <si>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</si>
  <si>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</si>
  <si>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</si>
  <si>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</si>
  <si>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</si>
  <si>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</si>
  <si>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</si>
  <si>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</si>
  <si>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</si>
  <si>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</si>
  <si>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</si>
  <si>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</si>
  <si>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</si>
  <si>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</si>
  <si>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</si>
  <si>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</si>
  <si>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</si>
  <si>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</si>
  <si>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</si>
  <si>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</si>
  <si>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</si>
  <si>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</si>
  <si>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</si>
  <si>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</si>
  <si>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</si>
  <si>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</si>
  <si>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</si>
  <si>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</si>
  <si>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</si>
  <si>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</si>
  <si>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</si>
  <si>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</si>
  <si>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</si>
  <si>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</si>
  <si>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</si>
  <si>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</si>
  <si>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</si>
  <si>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</si>
  <si>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</si>
  <si>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</si>
  <si>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</si>
  <si>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</si>
  <si>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</si>
  <si>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</si>
  <si>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</si>
  <si>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</si>
  <si>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</si>
  <si>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</si>
  <si>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</si>
  <si>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</si>
  <si>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</si>
  <si>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</si>
  <si>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</si>
  <si>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</si>
  <si>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</si>
  <si>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</si>
  <si>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</si>
  <si>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</si>
  <si>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</si>
  <si>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</si>
  <si>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</si>
  <si>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</si>
  <si>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</si>
  <si>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</si>
  <si>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</si>
  <si>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</si>
  <si>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</si>
  <si>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</si>
  <si>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</si>
  <si>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</si>
  <si>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</si>
  <si>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</si>
  <si>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</si>
  <si>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</si>
  <si>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</si>
  <si>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</si>
  <si>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</si>
  <si>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</si>
  <si>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</si>
  <si>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</si>
  <si>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</si>
  <si>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</si>
  <si>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</si>
  <si>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</si>
  <si>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</si>
  <si>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</si>
  <si>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</si>
  <si>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</si>
  <si>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</si>
  <si>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</si>
  <si>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</si>
  <si>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</si>
  <si>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</si>
  <si>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</si>
  <si>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جمع کل</t>
  </si>
  <si>
    <t>بازرگانی و تولیدی مرجان کار</t>
  </si>
  <si>
    <t>1398/07/20</t>
  </si>
  <si>
    <t>1400/01/31</t>
  </si>
  <si>
    <t xml:space="preserve">3130008552780 </t>
  </si>
  <si>
    <t>1349301287911</t>
  </si>
  <si>
    <t xml:space="preserve">3130008670248 </t>
  </si>
  <si>
    <t xml:space="preserve">3130008605868 </t>
  </si>
  <si>
    <t xml:space="preserve">3130008603246 </t>
  </si>
  <si>
    <t xml:space="preserve">3130008670341 </t>
  </si>
  <si>
    <t>0200048775001</t>
  </si>
  <si>
    <t>1400/02/01</t>
  </si>
  <si>
    <t>ح . س. توسعه گوهران امید</t>
  </si>
  <si>
    <t>میانگین</t>
  </si>
  <si>
    <t>ماه قبل</t>
  </si>
  <si>
    <t>1400/06/31</t>
  </si>
  <si>
    <t>برای ماه منتهی به 1400/07/30</t>
  </si>
  <si>
    <t>1400/07/30</t>
  </si>
  <si>
    <t>ح. کویر تایر</t>
  </si>
  <si>
    <t>صکوک مرابحه سایپا112-3ماهه 16%</t>
  </si>
  <si>
    <t>بله</t>
  </si>
  <si>
    <t>1397/12/20</t>
  </si>
  <si>
    <t>1401/12/20</t>
  </si>
  <si>
    <t>مرابحه عام دولت4-ش.خ 0302</t>
  </si>
  <si>
    <t>1399/05/26</t>
  </si>
  <si>
    <t>1403/02/26</t>
  </si>
  <si>
    <t>(25)%</t>
  </si>
  <si>
    <t>(9.62)%</t>
  </si>
  <si>
    <t>(4)%</t>
  </si>
  <si>
    <t>(0.5)%</t>
  </si>
  <si>
    <t>(1.2)%</t>
  </si>
  <si>
    <t>*مبلغ خالص دارایی ها در تاریخ افشای گزارش 10.637.987.255.140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</si>
</sst>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#,##0_ ;[Red]\-#,##0\ "/>
    <numFmt numFmtId="168" formatCode="_ * #,##0_-_ ;_ * #,##0\-_ ;_ * &quot;-&quot;??_-_ ;_ @_ "/>
    <numFmt numFmtId="169" formatCode="0.0%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6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9" fillId="5" borderId="17" xfId="0" applyFont="1" applyFill="1" applyBorder="1"/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6" fillId="0" borderId="0" xfId="0" applyFont="1"/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65" fontId="17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3" fontId="18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5" fillId="3" borderId="1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165" fontId="14" fillId="0" borderId="23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2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9" fontId="8" fillId="0" borderId="1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8" fontId="1" fillId="0" borderId="0" xfId="0" applyNumberFormat="1" applyFont="1"/>
    <xf numFmtId="10" fontId="1" fillId="0" borderId="42" xfId="0" applyNumberFormat="1" applyFont="1" applyBorder="1" applyAlignment="1">
      <alignment horizontal="center" vertical="center"/>
    </xf>
    <xf numFmtId="9" fontId="1" fillId="0" borderId="1" xfId="2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167" fontId="8" fillId="0" borderId="1" xfId="0" applyNumberFormat="1" applyFont="1" applyBorder="1" applyAlignment="1">
      <alignment horizontal="center"/>
    </xf>
    <xf numFmtId="10" fontId="5" fillId="0" borderId="1" xfId="2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10" fontId="1" fillId="0" borderId="1" xfId="0" applyNumberFormat="1" applyFont="1" applyBorder="1" applyAlignment="1">
      <alignment horizontal="center" vertical="center"/>
    </xf>
    <xf numFmtId="10" fontId="1" fillId="2" borderId="1" xfId="2" applyNumberFormat="1" applyFont="1" applyFill="1" applyBorder="1" applyAlignment="1">
      <alignment horizontal="center" vertical="center"/>
    </xf>
    <xf numFmtId="168" fontId="19" fillId="0" borderId="1" xfId="1" applyNumberFormat="1" applyFont="1" applyBorder="1" applyAlignment="1">
      <alignment horizontal="center" vertical="center"/>
    </xf>
    <xf numFmtId="168" fontId="1" fillId="0" borderId="0" xfId="0" applyNumberFormat="1" applyFont="1"/>
    <xf numFmtId="3" fontId="3" fillId="0" borderId="1" xfId="0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169" fontId="1" fillId="0" borderId="1" xfId="2" applyNumberFormat="1" applyFont="1" applyBorder="1" applyAlignment="1">
      <alignment horizontal="center" vertical="center"/>
    </xf>
    <xf numFmtId="49" fontId="16" fillId="0" borderId="1" xfId="2" applyNumberFormat="1" applyFont="1" applyBorder="1" applyAlignment="1">
      <alignment horizontal="center" vertical="center"/>
    </xf>
    <xf numFmtId="10" fontId="6" fillId="2" borderId="11" xfId="2" applyNumberFormat="1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 wrapText="1"/>
    </xf>
    <xf numFmtId="2" fontId="14" fillId="0" borderId="25" xfId="0" applyNumberFormat="1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3" fontId="14" fillId="0" borderId="26" xfId="0" applyNumberFormat="1" applyFont="1" applyBorder="1" applyAlignment="1">
      <alignment horizontal="center" vertical="center"/>
    </xf>
    <xf numFmtId="165" fontId="14" fillId="0" borderId="26" xfId="1" applyNumberFormat="1" applyFont="1" applyBorder="1" applyAlignment="1">
      <alignment horizontal="center" vertical="center"/>
    </xf>
    <xf numFmtId="10" fontId="1" fillId="0" borderId="27" xfId="0" applyNumberFormat="1" applyFont="1" applyBorder="1" applyAlignment="1">
      <alignment horizontal="center" vertical="center"/>
    </xf>
    <xf numFmtId="10" fontId="1" fillId="0" borderId="24" xfId="0" applyNumberFormat="1" applyFont="1" applyBorder="1" applyAlignment="1">
      <alignment horizontal="center" vertical="center"/>
    </xf>
    <xf numFmtId="9" fontId="14" fillId="0" borderId="26" xfId="2" applyFont="1" applyBorder="1" applyAlignment="1">
      <alignment horizontal="center" vertical="center"/>
    </xf>
    <xf numFmtId="9" fontId="14" fillId="0" borderId="23" xfId="2" applyFont="1" applyBorder="1" applyAlignment="1">
      <alignment horizontal="center" vertical="center"/>
    </xf>
    <xf numFmtId="9" fontId="14" fillId="0" borderId="26" xfId="2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37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2"/>
  <sheetViews>
    <sheetView rightToLeft="1" tabSelected="1" view="pageBreakPreview" zoomScale="90" zoomScaleNormal="90" zoomScaleSheetLayoutView="90" workbookViewId="0">
      <selection activeCell="B4" sqref="B4:B6"/>
    </sheetView>
  </sheetViews>
  <sheetFormatPr defaultRowHeight="18.75" x14ac:dyDescent="0.45"/>
  <cols>
    <col min="1" max="1" width="9.140625" style="1"/>
    <col min="2" max="2" width="34.28515625" style="1" customWidth="1"/>
    <col min="3" max="14" width="19.7109375" style="1" customWidth="1"/>
    <col min="15" max="15" width="9.140625" style="1" customWidth="1"/>
    <col min="16" max="16" width="10.5703125" style="1" bestFit="1" customWidth="1"/>
    <col min="17" max="16384" width="9.140625" style="1"/>
  </cols>
  <sheetData>
    <row r="1" spans="2:16" ht="27" thickBot="1" x14ac:dyDescent="0.5">
      <c r="B1" s="48"/>
      <c r="C1" s="131" t="s">
        <v>0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2"/>
    </row>
    <row r="2" spans="2:16" ht="26.25" x14ac:dyDescent="0.45">
      <c r="B2" s="48"/>
      <c r="C2" s="131" t="s">
        <v>1</v>
      </c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2"/>
    </row>
    <row r="3" spans="2:16" ht="26.25" x14ac:dyDescent="0.45">
      <c r="B3" s="49" t="s">
        <v>79</v>
      </c>
      <c r="C3" s="137" t="s">
        <v>117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8"/>
    </row>
    <row r="4" spans="2:16" ht="24.75" customHeight="1" x14ac:dyDescent="0.45">
      <c r="B4" s="139" t="s">
        <v>2</v>
      </c>
      <c r="C4" s="130" t="s">
        <v>116</v>
      </c>
      <c r="D4" s="130" t="s">
        <v>3</v>
      </c>
      <c r="E4" s="130" t="s">
        <v>3</v>
      </c>
      <c r="F4" s="130" t="s">
        <v>4</v>
      </c>
      <c r="G4" s="130" t="s">
        <v>4</v>
      </c>
      <c r="H4" s="130" t="s">
        <v>4</v>
      </c>
      <c r="I4" s="130" t="s">
        <v>4</v>
      </c>
      <c r="J4" s="130" t="s">
        <v>118</v>
      </c>
      <c r="K4" s="130" t="s">
        <v>5</v>
      </c>
      <c r="L4" s="130" t="s">
        <v>5</v>
      </c>
      <c r="M4" s="130" t="s">
        <v>5</v>
      </c>
      <c r="N4" s="143" t="s">
        <v>5</v>
      </c>
    </row>
    <row r="5" spans="2:16" ht="26.25" customHeight="1" x14ac:dyDescent="0.45">
      <c r="B5" s="140"/>
      <c r="C5" s="130" t="s">
        <v>6</v>
      </c>
      <c r="D5" s="130" t="s">
        <v>7</v>
      </c>
      <c r="E5" s="130" t="s">
        <v>8</v>
      </c>
      <c r="F5" s="130" t="s">
        <v>9</v>
      </c>
      <c r="G5" s="130" t="s">
        <v>9</v>
      </c>
      <c r="H5" s="130" t="s">
        <v>10</v>
      </c>
      <c r="I5" s="130" t="s">
        <v>10</v>
      </c>
      <c r="J5" s="130" t="s">
        <v>6</v>
      </c>
      <c r="K5" s="130" t="s">
        <v>11</v>
      </c>
      <c r="L5" s="130" t="s">
        <v>7</v>
      </c>
      <c r="M5" s="130" t="s">
        <v>8</v>
      </c>
      <c r="N5" s="142" t="s">
        <v>12</v>
      </c>
    </row>
    <row r="6" spans="2:16" ht="29.25" customHeight="1" x14ac:dyDescent="0.45">
      <c r="B6" s="141"/>
      <c r="C6" s="130" t="s">
        <v>6</v>
      </c>
      <c r="D6" s="130" t="s">
        <v>7</v>
      </c>
      <c r="E6" s="130" t="s">
        <v>8</v>
      </c>
      <c r="F6" s="130" t="s">
        <v>6</v>
      </c>
      <c r="G6" s="130" t="s">
        <v>7</v>
      </c>
      <c r="H6" s="130" t="s">
        <v>6</v>
      </c>
      <c r="I6" s="130" t="s">
        <v>13</v>
      </c>
      <c r="J6" s="130" t="s">
        <v>6</v>
      </c>
      <c r="K6" s="130" t="s">
        <v>11</v>
      </c>
      <c r="L6" s="130" t="s">
        <v>7</v>
      </c>
      <c r="M6" s="130" t="s">
        <v>8</v>
      </c>
      <c r="N6" s="142" t="s">
        <v>12</v>
      </c>
    </row>
    <row r="7" spans="2:16" ht="30.75" customHeight="1" x14ac:dyDescent="0.45">
      <c r="B7" s="4" t="s">
        <v>98</v>
      </c>
      <c r="C7" s="4">
        <v>682414610</v>
      </c>
      <c r="D7" s="4">
        <v>8626304959333</v>
      </c>
      <c r="E7" s="76">
        <v>8319130893736</v>
      </c>
      <c r="F7" s="4">
        <v>3004828</v>
      </c>
      <c r="G7" s="4">
        <v>38618701584</v>
      </c>
      <c r="H7" s="45">
        <v>-986000</v>
      </c>
      <c r="I7" s="45">
        <v>12852232579</v>
      </c>
      <c r="J7" s="4">
        <v>684433438</v>
      </c>
      <c r="K7" s="4">
        <v>12920</v>
      </c>
      <c r="L7" s="4">
        <v>8652459757748</v>
      </c>
      <c r="M7" s="4">
        <v>8836159430145</v>
      </c>
      <c r="N7" s="109">
        <v>0.82430000000000003</v>
      </c>
      <c r="O7" s="61"/>
    </row>
    <row r="8" spans="2:16" ht="30.75" customHeight="1" x14ac:dyDescent="0.45">
      <c r="B8" s="4" t="s">
        <v>96</v>
      </c>
      <c r="C8" s="4">
        <v>147298978</v>
      </c>
      <c r="D8" s="4">
        <v>737147473224</v>
      </c>
      <c r="E8" s="76">
        <v>762134445361</v>
      </c>
      <c r="F8" s="4">
        <v>8297707</v>
      </c>
      <c r="G8" s="4">
        <v>41652413194</v>
      </c>
      <c r="H8" s="45">
        <v>0</v>
      </c>
      <c r="I8" s="45">
        <v>0</v>
      </c>
      <c r="J8" s="4">
        <v>155596685</v>
      </c>
      <c r="K8" s="4">
        <v>4953</v>
      </c>
      <c r="L8" s="4">
        <v>778799886418</v>
      </c>
      <c r="M8" s="4">
        <v>770084671315</v>
      </c>
      <c r="N8" s="109">
        <v>7.1800000000000003E-2</v>
      </c>
    </row>
    <row r="9" spans="2:16" ht="30.75" customHeight="1" x14ac:dyDescent="0.45">
      <c r="B9" s="4" t="s">
        <v>99</v>
      </c>
      <c r="C9" s="4">
        <v>446705241</v>
      </c>
      <c r="D9" s="4">
        <v>865017927003</v>
      </c>
      <c r="E9" s="76">
        <v>707936071596</v>
      </c>
      <c r="F9" s="4">
        <v>3989883</v>
      </c>
      <c r="G9" s="4">
        <v>6326907710</v>
      </c>
      <c r="H9" s="45">
        <v>-1077612</v>
      </c>
      <c r="I9" s="45">
        <v>1571990918</v>
      </c>
      <c r="J9" s="4">
        <v>449617512</v>
      </c>
      <c r="K9" s="4">
        <v>1393</v>
      </c>
      <c r="L9" s="4">
        <v>869261100102</v>
      </c>
      <c r="M9" s="4">
        <v>625841193148</v>
      </c>
      <c r="N9" s="109">
        <v>5.8400000000000001E-2</v>
      </c>
    </row>
    <row r="10" spans="2:16" ht="30.75" customHeight="1" x14ac:dyDescent="0.45">
      <c r="B10" s="4" t="s">
        <v>97</v>
      </c>
      <c r="C10" s="4">
        <v>10608723</v>
      </c>
      <c r="D10" s="4">
        <v>234641404453</v>
      </c>
      <c r="E10" s="76">
        <v>189221787613</v>
      </c>
      <c r="F10" s="4">
        <v>230000</v>
      </c>
      <c r="G10" s="4">
        <v>3832476747</v>
      </c>
      <c r="H10" s="45">
        <v>-414000</v>
      </c>
      <c r="I10" s="45">
        <v>6823510375</v>
      </c>
      <c r="J10" s="4">
        <v>10424723</v>
      </c>
      <c r="K10" s="4">
        <v>16430</v>
      </c>
      <c r="L10" s="4">
        <v>229327550757</v>
      </c>
      <c r="M10" s="4">
        <v>171148027458</v>
      </c>
      <c r="N10" s="129">
        <v>1.6E-2</v>
      </c>
    </row>
    <row r="11" spans="2:16" ht="30.75" customHeight="1" x14ac:dyDescent="0.45">
      <c r="B11" s="4" t="s">
        <v>100</v>
      </c>
      <c r="C11" s="4">
        <v>3201591</v>
      </c>
      <c r="D11" s="4">
        <v>53512371649</v>
      </c>
      <c r="E11" s="76">
        <v>41493076547</v>
      </c>
      <c r="F11" s="4">
        <v>1513503</v>
      </c>
      <c r="G11" s="4">
        <v>19869674921</v>
      </c>
      <c r="H11" s="45">
        <v>-2230000</v>
      </c>
      <c r="I11" s="45">
        <v>28598848722</v>
      </c>
      <c r="J11" s="4">
        <v>2485094</v>
      </c>
      <c r="K11" s="4">
        <v>6355</v>
      </c>
      <c r="L11" s="4">
        <v>19921731977</v>
      </c>
      <c r="M11" s="4">
        <v>15780769862.9988</v>
      </c>
      <c r="N11" s="109">
        <v>1.5E-3</v>
      </c>
      <c r="O11" s="61"/>
    </row>
    <row r="12" spans="2:16" ht="31.5" customHeight="1" x14ac:dyDescent="0.45">
      <c r="B12" s="4" t="s">
        <v>102</v>
      </c>
      <c r="C12" s="4">
        <v>70606</v>
      </c>
      <c r="D12" s="4">
        <v>6209937951</v>
      </c>
      <c r="E12" s="76">
        <v>5898034472</v>
      </c>
      <c r="F12" s="4">
        <v>404085</v>
      </c>
      <c r="G12" s="4">
        <v>33393072519</v>
      </c>
      <c r="H12" s="45">
        <v>-283000</v>
      </c>
      <c r="I12" s="45">
        <v>23708890064</v>
      </c>
      <c r="J12" s="4">
        <v>191691</v>
      </c>
      <c r="K12" s="4">
        <v>72130</v>
      </c>
      <c r="L12" s="4">
        <v>15732059541</v>
      </c>
      <c r="M12" s="4">
        <v>13816163559</v>
      </c>
      <c r="N12" s="109">
        <v>1.2999999999999999E-3</v>
      </c>
    </row>
    <row r="13" spans="2:16" ht="30.75" customHeight="1" thickBot="1" x14ac:dyDescent="0.5">
      <c r="B13" s="4" t="s">
        <v>119</v>
      </c>
      <c r="C13" s="4">
        <v>0</v>
      </c>
      <c r="D13" s="4">
        <v>0</v>
      </c>
      <c r="E13" s="76">
        <v>0</v>
      </c>
      <c r="F13" s="4">
        <v>2485094</v>
      </c>
      <c r="G13" s="4">
        <v>0</v>
      </c>
      <c r="H13" s="45">
        <v>0</v>
      </c>
      <c r="I13" s="45">
        <v>0</v>
      </c>
      <c r="J13" s="4">
        <v>2485094</v>
      </c>
      <c r="K13" s="4">
        <v>5355</v>
      </c>
      <c r="L13" s="4">
        <v>17432934410</v>
      </c>
      <c r="M13" s="4">
        <v>13297564534.438801</v>
      </c>
      <c r="N13" s="109">
        <v>1.1999999999999999E-3</v>
      </c>
      <c r="O13" s="61"/>
      <c r="P13" s="61"/>
    </row>
    <row r="14" spans="2:16" ht="36.75" customHeight="1" thickBot="1" x14ac:dyDescent="0.5">
      <c r="B14" s="133" t="s">
        <v>66</v>
      </c>
      <c r="C14" s="134"/>
      <c r="D14" s="72">
        <f>SUM(D7:D13)</f>
        <v>10522834073613</v>
      </c>
      <c r="E14" s="72">
        <f>SUM(E7:E13)</f>
        <v>10025814309325</v>
      </c>
      <c r="F14" s="74"/>
      <c r="G14" s="73">
        <f>SUM(G7:G13)</f>
        <v>143693246675</v>
      </c>
      <c r="H14" s="74"/>
      <c r="I14" s="72">
        <f>SUM(I7:I13)</f>
        <v>73555472658</v>
      </c>
      <c r="J14" s="135"/>
      <c r="K14" s="136"/>
      <c r="L14" s="73">
        <f>SUM(L7:L13)</f>
        <v>10582935020953</v>
      </c>
      <c r="M14" s="73">
        <f>SUM(M7:M13)</f>
        <v>10446127820022.438</v>
      </c>
      <c r="N14" s="101">
        <f>SUM(N7:N13)</f>
        <v>0.97449999999999992</v>
      </c>
      <c r="P14" s="61"/>
    </row>
    <row r="15" spans="2:16" x14ac:dyDescent="0.45">
      <c r="J15" s="11"/>
      <c r="L15" s="10"/>
    </row>
    <row r="16" spans="2:16" x14ac:dyDescent="0.45">
      <c r="E16" s="44"/>
      <c r="I16" s="11"/>
      <c r="J16" s="11"/>
      <c r="K16" s="10"/>
      <c r="L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B4" sqref="B4:B5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0"/>
      <c r="C1" s="144" t="s">
        <v>0</v>
      </c>
      <c r="D1" s="144"/>
      <c r="E1" s="144"/>
      <c r="F1" s="144"/>
      <c r="G1" s="144"/>
      <c r="H1" s="144"/>
      <c r="I1" s="144"/>
      <c r="J1" s="145"/>
    </row>
    <row r="2" spans="2:10" ht="24" x14ac:dyDescent="0.45">
      <c r="B2" s="51"/>
      <c r="C2" s="146" t="s">
        <v>1</v>
      </c>
      <c r="D2" s="146"/>
      <c r="E2" s="146"/>
      <c r="F2" s="146"/>
      <c r="G2" s="146"/>
      <c r="H2" s="146"/>
      <c r="I2" s="146"/>
      <c r="J2" s="147"/>
    </row>
    <row r="3" spans="2:10" ht="24.75" thickBot="1" x14ac:dyDescent="0.5">
      <c r="B3" s="49" t="s">
        <v>79</v>
      </c>
      <c r="C3" s="146" t="str">
        <f>سهام!C3</f>
        <v>برای ماه منتهی به 1400/07/30</v>
      </c>
      <c r="D3" s="146"/>
      <c r="E3" s="146"/>
      <c r="F3" s="146"/>
      <c r="G3" s="146"/>
      <c r="H3" s="146"/>
      <c r="I3" s="146"/>
      <c r="J3" s="147"/>
    </row>
    <row r="4" spans="2:10" x14ac:dyDescent="0.45">
      <c r="B4" s="148" t="s">
        <v>2</v>
      </c>
      <c r="C4" s="151" t="str">
        <f>سهام!C4</f>
        <v>1400/06/31</v>
      </c>
      <c r="D4" s="151" t="s">
        <v>3</v>
      </c>
      <c r="E4" s="151" t="s">
        <v>3</v>
      </c>
      <c r="F4" s="151" t="s">
        <v>3</v>
      </c>
      <c r="G4" s="151" t="str">
        <f>سهام!J4</f>
        <v>1400/07/30</v>
      </c>
      <c r="H4" s="151" t="s">
        <v>5</v>
      </c>
      <c r="I4" s="151" t="s">
        <v>5</v>
      </c>
      <c r="J4" s="153" t="s">
        <v>5</v>
      </c>
    </row>
    <row r="5" spans="2:10" x14ac:dyDescent="0.45">
      <c r="B5" s="149" t="s">
        <v>2</v>
      </c>
      <c r="C5" s="150" t="s">
        <v>14</v>
      </c>
      <c r="D5" s="150" t="s">
        <v>15</v>
      </c>
      <c r="E5" s="150" t="s">
        <v>16</v>
      </c>
      <c r="F5" s="150" t="s">
        <v>17</v>
      </c>
      <c r="G5" s="150" t="s">
        <v>14</v>
      </c>
      <c r="H5" s="150" t="s">
        <v>15</v>
      </c>
      <c r="I5" s="150" t="s">
        <v>16</v>
      </c>
      <c r="J5" s="152" t="s">
        <v>17</v>
      </c>
    </row>
    <row r="6" spans="2:10" ht="21.75" customHeight="1" thickBot="1" x14ac:dyDescent="0.5">
      <c r="B6" s="52" t="s">
        <v>77</v>
      </c>
      <c r="C6" s="53">
        <v>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4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"/>
  <sheetViews>
    <sheetView rightToLeft="1" view="pageBreakPreview" zoomScale="70" zoomScaleNormal="100" zoomScaleSheetLayoutView="70" workbookViewId="0">
      <selection activeCell="B5" sqref="B5:B6"/>
    </sheetView>
  </sheetViews>
  <sheetFormatPr defaultRowHeight="35.25" customHeight="1" x14ac:dyDescent="0.45"/>
  <cols>
    <col min="1" max="1" width="9.140625" style="1"/>
    <col min="2" max="2" width="34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3.42578125" style="1" bestFit="1" customWidth="1"/>
    <col min="16" max="16" width="13.85546875" style="1" customWidth="1"/>
    <col min="17" max="17" width="22.7109375" style="1" customWidth="1"/>
    <col min="18" max="19" width="23.42578125" style="1" bestFit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0"/>
      <c r="C1" s="144" t="s">
        <v>0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5"/>
    </row>
    <row r="2" spans="2:20" ht="35.25" customHeight="1" x14ac:dyDescent="0.45">
      <c r="B2" s="51"/>
      <c r="C2" s="146" t="s">
        <v>1</v>
      </c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7"/>
    </row>
    <row r="3" spans="2:20" ht="35.25" customHeight="1" thickBot="1" x14ac:dyDescent="0.5">
      <c r="B3" s="49" t="s">
        <v>79</v>
      </c>
      <c r="C3" s="146" t="str">
        <f>سهام!C3</f>
        <v>برای ماه منتهی به 1400/07/30</v>
      </c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7"/>
    </row>
    <row r="4" spans="2:20" ht="35.25" customHeight="1" x14ac:dyDescent="0.45">
      <c r="B4" s="157" t="s">
        <v>18</v>
      </c>
      <c r="C4" s="154" t="s">
        <v>18</v>
      </c>
      <c r="D4" s="154" t="s">
        <v>18</v>
      </c>
      <c r="E4" s="154" t="s">
        <v>18</v>
      </c>
      <c r="F4" s="154" t="s">
        <v>18</v>
      </c>
      <c r="G4" s="154" t="s">
        <v>18</v>
      </c>
      <c r="H4" s="154" t="s">
        <v>18</v>
      </c>
      <c r="I4" s="154" t="str">
        <f>سهام!C4</f>
        <v>1400/06/31</v>
      </c>
      <c r="J4" s="154" t="s">
        <v>3</v>
      </c>
      <c r="K4" s="154" t="s">
        <v>3</v>
      </c>
      <c r="L4" s="154" t="s">
        <v>4</v>
      </c>
      <c r="M4" s="154" t="s">
        <v>4</v>
      </c>
      <c r="N4" s="154" t="s">
        <v>4</v>
      </c>
      <c r="O4" s="154" t="s">
        <v>4</v>
      </c>
      <c r="P4" s="154" t="str">
        <f>سهام!J4</f>
        <v>1400/07/30</v>
      </c>
      <c r="Q4" s="154" t="s">
        <v>5</v>
      </c>
      <c r="R4" s="154" t="s">
        <v>5</v>
      </c>
      <c r="S4" s="154" t="s">
        <v>5</v>
      </c>
      <c r="T4" s="162" t="s">
        <v>5</v>
      </c>
    </row>
    <row r="5" spans="2:20" ht="35.25" customHeight="1" x14ac:dyDescent="0.45">
      <c r="B5" s="158" t="s">
        <v>19</v>
      </c>
      <c r="C5" s="155" t="s">
        <v>20</v>
      </c>
      <c r="D5" s="155" t="s">
        <v>21</v>
      </c>
      <c r="E5" s="155" t="s">
        <v>22</v>
      </c>
      <c r="F5" s="155" t="s">
        <v>23</v>
      </c>
      <c r="G5" s="155" t="s">
        <v>24</v>
      </c>
      <c r="H5" s="155" t="s">
        <v>17</v>
      </c>
      <c r="I5" s="155" t="s">
        <v>6</v>
      </c>
      <c r="J5" s="155" t="s">
        <v>7</v>
      </c>
      <c r="K5" s="84" t="s">
        <v>8</v>
      </c>
      <c r="L5" s="155" t="s">
        <v>91</v>
      </c>
      <c r="M5" s="84" t="s">
        <v>92</v>
      </c>
      <c r="N5" s="155" t="s">
        <v>93</v>
      </c>
      <c r="O5" s="84" t="s">
        <v>10</v>
      </c>
      <c r="P5" s="155" t="s">
        <v>6</v>
      </c>
      <c r="Q5" s="84" t="s">
        <v>25</v>
      </c>
      <c r="R5" s="84" t="s">
        <v>7</v>
      </c>
      <c r="S5" s="84" t="s">
        <v>8</v>
      </c>
      <c r="T5" s="160" t="s">
        <v>12</v>
      </c>
    </row>
    <row r="6" spans="2:20" ht="39" customHeight="1" thickBot="1" x14ac:dyDescent="0.5">
      <c r="B6" s="159" t="s">
        <v>19</v>
      </c>
      <c r="C6" s="156" t="s">
        <v>20</v>
      </c>
      <c r="D6" s="156" t="s">
        <v>21</v>
      </c>
      <c r="E6" s="156" t="s">
        <v>22</v>
      </c>
      <c r="F6" s="156" t="s">
        <v>23</v>
      </c>
      <c r="G6" s="156" t="s">
        <v>24</v>
      </c>
      <c r="H6" s="156" t="s">
        <v>17</v>
      </c>
      <c r="I6" s="156" t="s">
        <v>6</v>
      </c>
      <c r="J6" s="156" t="s">
        <v>7</v>
      </c>
      <c r="K6" s="118" t="s">
        <v>90</v>
      </c>
      <c r="L6" s="156" t="s">
        <v>6</v>
      </c>
      <c r="M6" s="118" t="s">
        <v>90</v>
      </c>
      <c r="N6" s="156" t="s">
        <v>6</v>
      </c>
      <c r="O6" s="118" t="s">
        <v>90</v>
      </c>
      <c r="P6" s="156" t="s">
        <v>6</v>
      </c>
      <c r="Q6" s="118" t="s">
        <v>90</v>
      </c>
      <c r="R6" s="118" t="s">
        <v>90</v>
      </c>
      <c r="S6" s="118" t="s">
        <v>90</v>
      </c>
      <c r="T6" s="161" t="s">
        <v>12</v>
      </c>
    </row>
    <row r="7" spans="2:20" ht="39" customHeight="1" x14ac:dyDescent="0.45">
      <c r="B7" s="119" t="s">
        <v>120</v>
      </c>
      <c r="C7" s="120" t="s">
        <v>121</v>
      </c>
      <c r="D7" s="120" t="s">
        <v>121</v>
      </c>
      <c r="E7" s="120" t="s">
        <v>122</v>
      </c>
      <c r="F7" s="120" t="s">
        <v>123</v>
      </c>
      <c r="G7" s="127">
        <v>0.16</v>
      </c>
      <c r="H7" s="125">
        <v>0.16</v>
      </c>
      <c r="I7" s="121">
        <v>0</v>
      </c>
      <c r="J7" s="121">
        <v>0</v>
      </c>
      <c r="K7" s="121">
        <v>0</v>
      </c>
      <c r="L7" s="121">
        <v>70000</v>
      </c>
      <c r="M7" s="121">
        <v>70050750000</v>
      </c>
      <c r="N7" s="120">
        <v>0</v>
      </c>
      <c r="O7" s="122">
        <v>0</v>
      </c>
      <c r="P7" s="121">
        <v>70000</v>
      </c>
      <c r="Q7" s="121">
        <v>1000000</v>
      </c>
      <c r="R7" s="121">
        <v>70050750000</v>
      </c>
      <c r="S7" s="121">
        <v>69949250000</v>
      </c>
      <c r="T7" s="123">
        <v>6.4999999999999997E-3</v>
      </c>
    </row>
    <row r="8" spans="2:20" s="60" customFormat="1" ht="54" customHeight="1" thickBot="1" x14ac:dyDescent="0.5">
      <c r="B8" s="94" t="s">
        <v>124</v>
      </c>
      <c r="C8" s="85" t="s">
        <v>121</v>
      </c>
      <c r="D8" s="85" t="s">
        <v>121</v>
      </c>
      <c r="E8" s="85" t="s">
        <v>125</v>
      </c>
      <c r="F8" s="85" t="s">
        <v>126</v>
      </c>
      <c r="G8" s="126">
        <v>0.18</v>
      </c>
      <c r="H8" s="126">
        <v>0.18</v>
      </c>
      <c r="I8" s="95">
        <v>0</v>
      </c>
      <c r="J8" s="95">
        <v>0</v>
      </c>
      <c r="K8" s="95">
        <v>0</v>
      </c>
      <c r="L8" s="95">
        <v>70000</v>
      </c>
      <c r="M8" s="95">
        <v>70050750000</v>
      </c>
      <c r="N8" s="85">
        <v>0</v>
      </c>
      <c r="O8" s="86">
        <v>0</v>
      </c>
      <c r="P8" s="95">
        <v>70000</v>
      </c>
      <c r="Q8" s="95">
        <v>1000000</v>
      </c>
      <c r="R8" s="95">
        <v>70050750000</v>
      </c>
      <c r="S8" s="95">
        <v>69949250000</v>
      </c>
      <c r="T8" s="124">
        <v>6.4999999999999997E-3</v>
      </c>
    </row>
  </sheetData>
  <mergeCells count="20">
    <mergeCell ref="F5:F6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</mergeCells>
  <printOptions horizontalCentered="1" verticalCentered="1"/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B4" sqref="B4:B5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27"/>
      <c r="C1" s="163" t="s">
        <v>0</v>
      </c>
      <c r="D1" s="163"/>
      <c r="E1" s="163"/>
      <c r="F1" s="163"/>
      <c r="G1" s="163"/>
      <c r="H1" s="164"/>
    </row>
    <row r="2" spans="2:8" ht="24" x14ac:dyDescent="0.45">
      <c r="B2" s="26"/>
      <c r="C2" s="146" t="s">
        <v>1</v>
      </c>
      <c r="D2" s="146"/>
      <c r="E2" s="146"/>
      <c r="F2" s="146"/>
      <c r="G2" s="146"/>
      <c r="H2" s="165"/>
    </row>
    <row r="3" spans="2:8" ht="24" x14ac:dyDescent="0.45">
      <c r="B3" s="28" t="s">
        <v>79</v>
      </c>
      <c r="C3" s="166" t="str">
        <f>سهام!C3</f>
        <v>برای ماه منتهی به 1400/07/30</v>
      </c>
      <c r="D3" s="166"/>
      <c r="E3" s="166"/>
      <c r="F3" s="166"/>
      <c r="G3" s="166"/>
      <c r="H3" s="167"/>
    </row>
    <row r="4" spans="2:8" x14ac:dyDescent="0.45">
      <c r="B4" s="169" t="s">
        <v>2</v>
      </c>
      <c r="C4" s="169" t="str">
        <f>C3</f>
        <v>برای ماه منتهی به 1400/07/30</v>
      </c>
      <c r="D4" s="169" t="s">
        <v>5</v>
      </c>
      <c r="E4" s="169" t="s">
        <v>5</v>
      </c>
      <c r="F4" s="169" t="s">
        <v>5</v>
      </c>
      <c r="G4" s="169" t="s">
        <v>5</v>
      </c>
      <c r="H4" s="169" t="s">
        <v>5</v>
      </c>
    </row>
    <row r="5" spans="2:8" ht="33.75" customHeight="1" x14ac:dyDescent="0.45">
      <c r="B5" s="168" t="s">
        <v>2</v>
      </c>
      <c r="C5" s="168" t="s">
        <v>6</v>
      </c>
      <c r="D5" s="168" t="s">
        <v>26</v>
      </c>
      <c r="E5" s="168" t="s">
        <v>27</v>
      </c>
      <c r="F5" s="168" t="s">
        <v>28</v>
      </c>
      <c r="G5" s="168" t="s">
        <v>29</v>
      </c>
      <c r="H5" s="168" t="s">
        <v>30</v>
      </c>
    </row>
    <row r="6" spans="2:8" s="7" customFormat="1" ht="24" x14ac:dyDescent="0.25">
      <c r="B6" s="8" t="s">
        <v>77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66" zoomScaleNormal="100" zoomScaleSheetLayoutView="66" workbookViewId="0">
      <selection activeCell="B4" sqref="B4:F4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27"/>
      <c r="C1" s="163" t="s">
        <v>0</v>
      </c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4"/>
    </row>
    <row r="2" spans="2:17" ht="24" x14ac:dyDescent="0.45">
      <c r="B2" s="26"/>
      <c r="C2" s="146" t="s">
        <v>1</v>
      </c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65"/>
    </row>
    <row r="3" spans="2:17" ht="24" x14ac:dyDescent="0.45">
      <c r="B3" s="28" t="s">
        <v>79</v>
      </c>
      <c r="C3" s="166" t="str">
        <f>سهام!C3</f>
        <v>برای ماه منتهی به 1400/07/30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7"/>
    </row>
    <row r="4" spans="2:17" x14ac:dyDescent="0.45">
      <c r="B4" s="130" t="s">
        <v>31</v>
      </c>
      <c r="C4" s="130" t="s">
        <v>31</v>
      </c>
      <c r="D4" s="130" t="s">
        <v>31</v>
      </c>
      <c r="E4" s="130" t="s">
        <v>31</v>
      </c>
      <c r="F4" s="130" t="s">
        <v>31</v>
      </c>
      <c r="G4" s="130" t="str">
        <f>سهام!C4</f>
        <v>1400/06/31</v>
      </c>
      <c r="H4" s="130" t="s">
        <v>3</v>
      </c>
      <c r="I4" s="130" t="s">
        <v>3</v>
      </c>
      <c r="J4" s="130" t="s">
        <v>4</v>
      </c>
      <c r="K4" s="130" t="s">
        <v>4</v>
      </c>
      <c r="L4" s="130" t="s">
        <v>4</v>
      </c>
      <c r="M4" s="130" t="s">
        <v>4</v>
      </c>
      <c r="N4" s="130" t="str">
        <f>سهام!J4</f>
        <v>1400/07/30</v>
      </c>
      <c r="O4" s="130" t="s">
        <v>5</v>
      </c>
      <c r="P4" s="130" t="s">
        <v>5</v>
      </c>
      <c r="Q4" s="130" t="s">
        <v>5</v>
      </c>
    </row>
    <row r="5" spans="2:17" ht="29.25" customHeight="1" x14ac:dyDescent="0.45">
      <c r="B5" s="170" t="s">
        <v>32</v>
      </c>
      <c r="C5" s="170" t="s">
        <v>23</v>
      </c>
      <c r="D5" s="170" t="s">
        <v>24</v>
      </c>
      <c r="E5" s="170" t="s">
        <v>33</v>
      </c>
      <c r="F5" s="170" t="s">
        <v>21</v>
      </c>
      <c r="G5" s="170" t="s">
        <v>6</v>
      </c>
      <c r="H5" s="170" t="s">
        <v>7</v>
      </c>
      <c r="I5" s="170" t="s">
        <v>8</v>
      </c>
      <c r="J5" s="170" t="s">
        <v>9</v>
      </c>
      <c r="K5" s="170" t="s">
        <v>9</v>
      </c>
      <c r="L5" s="170" t="s">
        <v>10</v>
      </c>
      <c r="M5" s="170" t="s">
        <v>10</v>
      </c>
      <c r="N5" s="170" t="s">
        <v>6</v>
      </c>
      <c r="O5" s="170" t="s">
        <v>7</v>
      </c>
      <c r="P5" s="170" t="s">
        <v>8</v>
      </c>
      <c r="Q5" s="170" t="s">
        <v>34</v>
      </c>
    </row>
    <row r="6" spans="2:17" ht="31.5" customHeight="1" x14ac:dyDescent="0.45">
      <c r="B6" s="170" t="s">
        <v>32</v>
      </c>
      <c r="C6" s="170" t="s">
        <v>23</v>
      </c>
      <c r="D6" s="170" t="s">
        <v>24</v>
      </c>
      <c r="E6" s="170" t="s">
        <v>33</v>
      </c>
      <c r="F6" s="170" t="s">
        <v>21</v>
      </c>
      <c r="G6" s="170" t="s">
        <v>6</v>
      </c>
      <c r="H6" s="170" t="s">
        <v>7</v>
      </c>
      <c r="I6" s="170" t="s">
        <v>8</v>
      </c>
      <c r="J6" s="170" t="s">
        <v>6</v>
      </c>
      <c r="K6" s="170" t="s">
        <v>7</v>
      </c>
      <c r="L6" s="170" t="s">
        <v>6</v>
      </c>
      <c r="M6" s="170" t="s">
        <v>13</v>
      </c>
      <c r="N6" s="170" t="s">
        <v>6</v>
      </c>
      <c r="O6" s="170" t="s">
        <v>7</v>
      </c>
      <c r="P6" s="170" t="s">
        <v>8</v>
      </c>
      <c r="Q6" s="170" t="s">
        <v>34</v>
      </c>
    </row>
    <row r="7" spans="2:17" s="9" customFormat="1" ht="24" x14ac:dyDescent="0.6">
      <c r="B7" s="24" t="s">
        <v>77</v>
      </c>
      <c r="C7" s="24" t="s">
        <v>77</v>
      </c>
      <c r="D7" s="14">
        <v>0</v>
      </c>
      <c r="E7" s="14">
        <v>0</v>
      </c>
      <c r="F7" s="24" t="s">
        <v>77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8"/>
  <sheetViews>
    <sheetView rightToLeft="1" view="pageBreakPreview" topLeftCell="A2" zoomScaleNormal="100" zoomScaleSheetLayoutView="100" workbookViewId="0">
      <selection activeCell="B4" sqref="B4:B5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10" width="19.42578125" style="1" bestFit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27"/>
      <c r="C1" s="163" t="s">
        <v>0</v>
      </c>
      <c r="D1" s="163"/>
      <c r="E1" s="163"/>
      <c r="F1" s="163"/>
      <c r="G1" s="163"/>
      <c r="H1" s="163"/>
      <c r="I1" s="163"/>
      <c r="J1" s="163"/>
      <c r="K1" s="164"/>
    </row>
    <row r="2" spans="2:11" ht="24" x14ac:dyDescent="0.45">
      <c r="B2" s="26"/>
      <c r="C2" s="146" t="s">
        <v>1</v>
      </c>
      <c r="D2" s="146"/>
      <c r="E2" s="146"/>
      <c r="F2" s="146"/>
      <c r="G2" s="146"/>
      <c r="H2" s="146"/>
      <c r="I2" s="146"/>
      <c r="J2" s="146"/>
      <c r="K2" s="165"/>
    </row>
    <row r="3" spans="2:11" ht="24" x14ac:dyDescent="0.45">
      <c r="B3" s="28" t="s">
        <v>79</v>
      </c>
      <c r="C3" s="166" t="str">
        <f>سهام!C3</f>
        <v>برای ماه منتهی به 1400/07/30</v>
      </c>
      <c r="D3" s="166"/>
      <c r="E3" s="166"/>
      <c r="F3" s="166"/>
      <c r="G3" s="166"/>
      <c r="H3" s="166"/>
      <c r="I3" s="166"/>
      <c r="J3" s="166"/>
      <c r="K3" s="167"/>
    </row>
    <row r="4" spans="2:11" x14ac:dyDescent="0.45">
      <c r="B4" s="130" t="s">
        <v>35</v>
      </c>
      <c r="C4" s="130" t="s">
        <v>36</v>
      </c>
      <c r="D4" s="130" t="s">
        <v>36</v>
      </c>
      <c r="E4" s="130" t="s">
        <v>36</v>
      </c>
      <c r="F4" s="130" t="s">
        <v>36</v>
      </c>
      <c r="G4" s="130" t="str">
        <f>سهام!C4</f>
        <v>1400/06/31</v>
      </c>
      <c r="H4" s="130" t="s">
        <v>4</v>
      </c>
      <c r="I4" s="130" t="s">
        <v>4</v>
      </c>
      <c r="J4" s="130" t="str">
        <f>سهام!J4</f>
        <v>1400/07/30</v>
      </c>
      <c r="K4" s="130" t="s">
        <v>5</v>
      </c>
    </row>
    <row r="5" spans="2:11" ht="39" customHeight="1" x14ac:dyDescent="0.45">
      <c r="B5" s="130" t="s">
        <v>35</v>
      </c>
      <c r="C5" s="130" t="s">
        <v>37</v>
      </c>
      <c r="D5" s="130" t="s">
        <v>38</v>
      </c>
      <c r="E5" s="130" t="s">
        <v>39</v>
      </c>
      <c r="F5" s="130" t="s">
        <v>24</v>
      </c>
      <c r="G5" s="130" t="s">
        <v>40</v>
      </c>
      <c r="H5" s="130" t="s">
        <v>41</v>
      </c>
      <c r="I5" s="130" t="s">
        <v>42</v>
      </c>
      <c r="J5" s="130" t="s">
        <v>40</v>
      </c>
      <c r="K5" s="170" t="s">
        <v>34</v>
      </c>
    </row>
    <row r="6" spans="2:11" ht="39" customHeight="1" x14ac:dyDescent="0.45">
      <c r="B6" s="58" t="s">
        <v>43</v>
      </c>
      <c r="C6" s="58" t="s">
        <v>106</v>
      </c>
      <c r="D6" s="58" t="s">
        <v>88</v>
      </c>
      <c r="E6" s="106" t="s">
        <v>89</v>
      </c>
      <c r="F6" s="3">
        <v>10</v>
      </c>
      <c r="G6" s="106">
        <v>9444485279</v>
      </c>
      <c r="H6" s="106">
        <v>297985268476</v>
      </c>
      <c r="I6" s="106">
        <v>224147135439</v>
      </c>
      <c r="J6" s="106">
        <v>83282618316</v>
      </c>
      <c r="K6" s="109">
        <v>7.7999999999999996E-3</v>
      </c>
    </row>
    <row r="7" spans="2:11" ht="39" customHeight="1" x14ac:dyDescent="0.45">
      <c r="B7" s="58" t="s">
        <v>43</v>
      </c>
      <c r="C7" s="58" t="s">
        <v>105</v>
      </c>
      <c r="D7" s="58" t="s">
        <v>88</v>
      </c>
      <c r="E7" s="106" t="s">
        <v>104</v>
      </c>
      <c r="F7" s="3">
        <v>10</v>
      </c>
      <c r="G7" s="106">
        <v>15050762918</v>
      </c>
      <c r="H7" s="106">
        <v>53264456670</v>
      </c>
      <c r="I7" s="106">
        <v>42264679381</v>
      </c>
      <c r="J7" s="106">
        <v>26050540207</v>
      </c>
      <c r="K7" s="109">
        <v>2.3999999999999998E-3</v>
      </c>
    </row>
    <row r="8" spans="2:11" ht="39" customHeight="1" x14ac:dyDescent="0.45">
      <c r="B8" s="58" t="s">
        <v>43</v>
      </c>
      <c r="C8" s="58" t="s">
        <v>108</v>
      </c>
      <c r="D8" s="58" t="s">
        <v>88</v>
      </c>
      <c r="E8" s="106" t="s">
        <v>112</v>
      </c>
      <c r="F8" s="3">
        <v>10</v>
      </c>
      <c r="G8" s="106">
        <v>1981140128</v>
      </c>
      <c r="H8" s="106">
        <v>28615507448</v>
      </c>
      <c r="I8" s="106">
        <v>20894560683</v>
      </c>
      <c r="J8" s="106">
        <v>9702086893</v>
      </c>
      <c r="K8" s="109">
        <v>8.9999999999999998E-4</v>
      </c>
    </row>
    <row r="9" spans="2:11" ht="39" customHeight="1" x14ac:dyDescent="0.45">
      <c r="B9" s="58" t="s">
        <v>43</v>
      </c>
      <c r="C9" s="58" t="s">
        <v>107</v>
      </c>
      <c r="D9" s="58" t="s">
        <v>88</v>
      </c>
      <c r="E9" s="106" t="s">
        <v>112</v>
      </c>
      <c r="F9" s="3">
        <v>10</v>
      </c>
      <c r="G9" s="106">
        <v>1309064517</v>
      </c>
      <c r="H9" s="106">
        <v>6907864098</v>
      </c>
      <c r="I9" s="106">
        <v>2181027208</v>
      </c>
      <c r="J9" s="106">
        <v>6035901407</v>
      </c>
      <c r="K9" s="109">
        <v>5.9999999999999995E-4</v>
      </c>
    </row>
    <row r="10" spans="2:11" ht="39" customHeight="1" x14ac:dyDescent="0.45">
      <c r="B10" s="58" t="s">
        <v>43</v>
      </c>
      <c r="C10" s="58" t="s">
        <v>109</v>
      </c>
      <c r="D10" s="58" t="s">
        <v>88</v>
      </c>
      <c r="E10" s="106" t="s">
        <v>104</v>
      </c>
      <c r="F10" s="3">
        <v>10</v>
      </c>
      <c r="G10" s="106">
        <v>263721061</v>
      </c>
      <c r="H10" s="106">
        <v>6822812479</v>
      </c>
      <c r="I10" s="106">
        <v>6864485818</v>
      </c>
      <c r="J10" s="106">
        <v>222047722</v>
      </c>
      <c r="K10" s="106">
        <v>0</v>
      </c>
    </row>
    <row r="11" spans="2:11" ht="39" customHeight="1" x14ac:dyDescent="0.45">
      <c r="B11" s="58" t="s">
        <v>43</v>
      </c>
      <c r="C11" s="58" t="s">
        <v>110</v>
      </c>
      <c r="D11" s="58" t="s">
        <v>88</v>
      </c>
      <c r="E11" s="106" t="s">
        <v>112</v>
      </c>
      <c r="F11" s="3">
        <v>10</v>
      </c>
      <c r="G11" s="106">
        <v>6516435832</v>
      </c>
      <c r="H11" s="106">
        <v>22242009590</v>
      </c>
      <c r="I11" s="106">
        <v>26299729498</v>
      </c>
      <c r="J11" s="106">
        <v>2458715924</v>
      </c>
      <c r="K11" s="109">
        <v>2.0000000000000001E-4</v>
      </c>
    </row>
    <row r="12" spans="2:11" ht="39" customHeight="1" x14ac:dyDescent="0.45">
      <c r="B12" s="58" t="s">
        <v>94</v>
      </c>
      <c r="C12" s="58" t="s">
        <v>111</v>
      </c>
      <c r="D12" s="58" t="s">
        <v>88</v>
      </c>
      <c r="E12" s="106" t="s">
        <v>103</v>
      </c>
      <c r="F12" s="3">
        <v>10</v>
      </c>
      <c r="G12" s="106">
        <v>268665</v>
      </c>
      <c r="H12" s="106">
        <v>0</v>
      </c>
      <c r="I12" s="106">
        <v>0</v>
      </c>
      <c r="J12" s="106">
        <v>268665</v>
      </c>
      <c r="K12" s="106">
        <v>0</v>
      </c>
    </row>
    <row r="13" spans="2:11" ht="21" x14ac:dyDescent="0.55000000000000004">
      <c r="B13" s="171" t="s">
        <v>66</v>
      </c>
      <c r="C13" s="172"/>
      <c r="D13" s="172"/>
      <c r="E13" s="172"/>
      <c r="F13" s="173"/>
      <c r="G13" s="104">
        <f>SUM(G6:G12)</f>
        <v>34565878400</v>
      </c>
      <c r="H13" s="104">
        <f>SUM(H6:H12)</f>
        <v>415837918761</v>
      </c>
      <c r="I13" s="104">
        <f>SUM(I6:I12)</f>
        <v>322651618027</v>
      </c>
      <c r="J13" s="104">
        <f>SUM(J6:J12)</f>
        <v>127752179134</v>
      </c>
      <c r="K13" s="105">
        <f>SUM(K6:K12)</f>
        <v>1.1899999999999999E-2</v>
      </c>
    </row>
    <row r="14" spans="2:11" x14ac:dyDescent="0.45">
      <c r="H14" s="10"/>
    </row>
    <row r="16" spans="2:11" x14ac:dyDescent="0.45">
      <c r="I16" s="61"/>
    </row>
    <row r="17" s="6" customFormat="1" ht="33.75" customHeight="1" x14ac:dyDescent="0.25"/>
    <row r="18" s="6" customFormat="1" ht="33.75" customHeight="1" x14ac:dyDescent="0.25"/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13:F13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4" orientation="landscape" r:id="rId1"/>
  <ignoredErrors>
    <ignoredError sqref="C6:C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15"/>
  <sheetViews>
    <sheetView rightToLeft="1" view="pageBreakPreview" zoomScaleNormal="100" zoomScaleSheetLayoutView="100" workbookViewId="0">
      <selection activeCell="B6" sqref="B6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77" t="s">
        <v>0</v>
      </c>
      <c r="C1" s="163"/>
      <c r="D1" s="163"/>
      <c r="E1" s="163"/>
      <c r="F1" s="163"/>
      <c r="G1" s="163"/>
      <c r="H1" s="163"/>
      <c r="I1" s="163"/>
      <c r="J1" s="163"/>
      <c r="K1" s="164"/>
    </row>
    <row r="2" spans="2:11" ht="24" x14ac:dyDescent="0.45">
      <c r="B2" s="178" t="s">
        <v>44</v>
      </c>
      <c r="C2" s="146"/>
      <c r="D2" s="146"/>
      <c r="E2" s="146"/>
      <c r="F2" s="146"/>
      <c r="G2" s="146"/>
      <c r="H2" s="146"/>
      <c r="I2" s="146"/>
      <c r="J2" s="146"/>
      <c r="K2" s="165"/>
    </row>
    <row r="3" spans="2:11" ht="24" x14ac:dyDescent="0.45">
      <c r="B3" s="179" t="str">
        <f>سهام!C3</f>
        <v>برای ماه منتهی به 1400/07/30</v>
      </c>
      <c r="C3" s="166"/>
      <c r="D3" s="166"/>
      <c r="E3" s="166"/>
      <c r="F3" s="166"/>
      <c r="G3" s="166"/>
      <c r="H3" s="166"/>
      <c r="I3" s="166"/>
      <c r="J3" s="166"/>
      <c r="K3" s="167"/>
    </row>
    <row r="4" spans="2:11" ht="24" x14ac:dyDescent="0.45">
      <c r="B4" s="28" t="s">
        <v>79</v>
      </c>
      <c r="C4" s="41"/>
      <c r="D4" s="41"/>
      <c r="E4" s="41"/>
      <c r="F4" s="41"/>
      <c r="G4" s="41"/>
      <c r="H4" s="41"/>
      <c r="I4" s="41"/>
      <c r="J4" s="41"/>
      <c r="K4" s="42"/>
    </row>
    <row r="5" spans="2:11" ht="33" customHeight="1" x14ac:dyDescent="0.45">
      <c r="B5" s="130" t="s">
        <v>45</v>
      </c>
      <c r="C5" s="130" t="s">
        <v>45</v>
      </c>
      <c r="D5" s="130" t="s">
        <v>45</v>
      </c>
      <c r="E5" s="130" t="s">
        <v>45</v>
      </c>
      <c r="F5" s="130" t="s">
        <v>46</v>
      </c>
      <c r="G5" s="130" t="s">
        <v>46</v>
      </c>
      <c r="H5" s="130" t="s">
        <v>46</v>
      </c>
      <c r="I5" s="130" t="s">
        <v>47</v>
      </c>
      <c r="J5" s="130" t="s">
        <v>47</v>
      </c>
      <c r="K5" s="130" t="s">
        <v>47</v>
      </c>
    </row>
    <row r="6" spans="2:11" ht="28.5" customHeight="1" x14ac:dyDescent="0.45">
      <c r="B6" s="130" t="s">
        <v>48</v>
      </c>
      <c r="C6" s="130" t="s">
        <v>49</v>
      </c>
      <c r="D6" s="130" t="s">
        <v>23</v>
      </c>
      <c r="E6" s="130" t="s">
        <v>24</v>
      </c>
      <c r="F6" s="130" t="s">
        <v>50</v>
      </c>
      <c r="G6" s="130" t="s">
        <v>51</v>
      </c>
      <c r="H6" s="130" t="s">
        <v>52</v>
      </c>
      <c r="I6" s="130" t="s">
        <v>50</v>
      </c>
      <c r="J6" s="130" t="s">
        <v>51</v>
      </c>
      <c r="K6" s="130" t="s">
        <v>52</v>
      </c>
    </row>
    <row r="7" spans="2:11" ht="28.5" customHeight="1" x14ac:dyDescent="0.45">
      <c r="B7" s="75" t="s">
        <v>43</v>
      </c>
      <c r="C7" s="75">
        <v>1</v>
      </c>
      <c r="D7" s="96">
        <v>1</v>
      </c>
      <c r="E7" s="75">
        <v>10</v>
      </c>
      <c r="F7" s="78">
        <v>80213436</v>
      </c>
      <c r="G7" s="62">
        <v>0</v>
      </c>
      <c r="H7" s="78">
        <f>F7</f>
        <v>80213436</v>
      </c>
      <c r="I7" s="78">
        <v>84025504</v>
      </c>
      <c r="J7" s="107">
        <v>0</v>
      </c>
      <c r="K7" s="78">
        <f>I7</f>
        <v>84025504</v>
      </c>
    </row>
    <row r="8" spans="2:11" ht="28.5" customHeight="1" x14ac:dyDescent="0.45">
      <c r="B8" s="75" t="s">
        <v>43</v>
      </c>
      <c r="C8" s="75">
        <v>31</v>
      </c>
      <c r="D8" s="96">
        <v>31</v>
      </c>
      <c r="E8" s="75">
        <v>10</v>
      </c>
      <c r="F8" s="78">
        <v>64456670</v>
      </c>
      <c r="G8" s="62">
        <v>0</v>
      </c>
      <c r="H8" s="78">
        <f t="shared" ref="H8:H12" si="0">F8</f>
        <v>64456670</v>
      </c>
      <c r="I8" s="78">
        <v>153648955</v>
      </c>
      <c r="J8" s="107">
        <v>0</v>
      </c>
      <c r="K8" s="78">
        <f t="shared" ref="K8:K14" si="1">I8</f>
        <v>153648955</v>
      </c>
    </row>
    <row r="9" spans="2:11" ht="28.5" customHeight="1" x14ac:dyDescent="0.45">
      <c r="B9" s="75" t="s">
        <v>43</v>
      </c>
      <c r="C9" s="75">
        <v>31</v>
      </c>
      <c r="D9" s="96">
        <v>31</v>
      </c>
      <c r="E9" s="75">
        <v>10</v>
      </c>
      <c r="F9" s="78">
        <v>767082</v>
      </c>
      <c r="G9" s="62">
        <v>0</v>
      </c>
      <c r="H9" s="78">
        <f t="shared" si="0"/>
        <v>767082</v>
      </c>
      <c r="I9" s="78">
        <v>2284824</v>
      </c>
      <c r="J9" s="107">
        <v>0</v>
      </c>
      <c r="K9" s="78">
        <f t="shared" si="1"/>
        <v>2284824</v>
      </c>
    </row>
    <row r="10" spans="2:11" ht="28.5" customHeight="1" x14ac:dyDescent="0.45">
      <c r="B10" s="75" t="s">
        <v>43</v>
      </c>
      <c r="C10" s="75">
        <v>1</v>
      </c>
      <c r="D10" s="96">
        <v>1</v>
      </c>
      <c r="E10" s="75">
        <v>10</v>
      </c>
      <c r="F10" s="78">
        <v>16658638</v>
      </c>
      <c r="G10" s="62">
        <v>0</v>
      </c>
      <c r="H10" s="78">
        <f t="shared" si="0"/>
        <v>16658638</v>
      </c>
      <c r="I10" s="78">
        <v>35143242</v>
      </c>
      <c r="J10" s="107">
        <v>0</v>
      </c>
      <c r="K10" s="78">
        <f t="shared" si="1"/>
        <v>35143242</v>
      </c>
    </row>
    <row r="11" spans="2:11" ht="28.5" customHeight="1" x14ac:dyDescent="0.45">
      <c r="B11" s="75" t="s">
        <v>43</v>
      </c>
      <c r="C11" s="75">
        <v>1</v>
      </c>
      <c r="D11" s="96">
        <v>1</v>
      </c>
      <c r="E11" s="75">
        <v>10</v>
      </c>
      <c r="F11" s="78">
        <v>10350021</v>
      </c>
      <c r="G11" s="62">
        <v>0</v>
      </c>
      <c r="H11" s="78">
        <f t="shared" si="0"/>
        <v>10350021</v>
      </c>
      <c r="I11" s="78">
        <v>16950401</v>
      </c>
      <c r="J11" s="107">
        <v>0</v>
      </c>
      <c r="K11" s="78">
        <f t="shared" si="1"/>
        <v>16950401</v>
      </c>
    </row>
    <row r="12" spans="2:11" ht="28.5" customHeight="1" x14ac:dyDescent="0.45">
      <c r="B12" s="75" t="s">
        <v>43</v>
      </c>
      <c r="C12" s="75">
        <v>1</v>
      </c>
      <c r="D12" s="96">
        <v>1</v>
      </c>
      <c r="E12" s="75">
        <v>10</v>
      </c>
      <c r="F12" s="78">
        <v>3718379</v>
      </c>
      <c r="G12" s="62">
        <v>0</v>
      </c>
      <c r="H12" s="78">
        <f t="shared" si="0"/>
        <v>3718379</v>
      </c>
      <c r="I12" s="78">
        <v>7405804</v>
      </c>
      <c r="J12" s="107">
        <v>0</v>
      </c>
      <c r="K12" s="78">
        <f t="shared" si="1"/>
        <v>7405804</v>
      </c>
    </row>
    <row r="13" spans="2:11" ht="28.5" customHeight="1" x14ac:dyDescent="0.45">
      <c r="B13" s="75" t="s">
        <v>124</v>
      </c>
      <c r="C13" s="75"/>
      <c r="D13" s="96" t="s">
        <v>126</v>
      </c>
      <c r="E13" s="75">
        <v>18</v>
      </c>
      <c r="F13" s="78">
        <v>301570363</v>
      </c>
      <c r="G13" s="62">
        <v>0</v>
      </c>
      <c r="H13" s="78">
        <v>301570363</v>
      </c>
      <c r="I13" s="78">
        <v>301570363</v>
      </c>
      <c r="J13" s="107">
        <v>0</v>
      </c>
      <c r="K13" s="78">
        <f t="shared" si="1"/>
        <v>301570363</v>
      </c>
    </row>
    <row r="14" spans="2:11" ht="28.5" customHeight="1" x14ac:dyDescent="0.45">
      <c r="B14" s="75" t="s">
        <v>120</v>
      </c>
      <c r="C14" s="75"/>
      <c r="D14" s="96" t="s">
        <v>123</v>
      </c>
      <c r="E14" s="75">
        <v>16</v>
      </c>
      <c r="F14" s="78">
        <v>273206556</v>
      </c>
      <c r="G14" s="62">
        <v>0</v>
      </c>
      <c r="H14" s="78">
        <v>273206556</v>
      </c>
      <c r="I14" s="78">
        <v>273206556</v>
      </c>
      <c r="J14" s="107">
        <v>0</v>
      </c>
      <c r="K14" s="78">
        <f t="shared" si="1"/>
        <v>273206556</v>
      </c>
    </row>
    <row r="15" spans="2:11" ht="36.75" customHeight="1" x14ac:dyDescent="0.45">
      <c r="B15" s="174" t="s">
        <v>66</v>
      </c>
      <c r="C15" s="175"/>
      <c r="D15" s="175"/>
      <c r="E15" s="176"/>
      <c r="F15" s="63">
        <f>SUM(F7:F14)</f>
        <v>750941145</v>
      </c>
      <c r="G15" s="62">
        <v>0</v>
      </c>
      <c r="H15" s="63">
        <f>SUM(H7:H14)</f>
        <v>750941145</v>
      </c>
      <c r="I15" s="63">
        <f>SUM(I7:I14)</f>
        <v>874235649</v>
      </c>
      <c r="J15" s="107">
        <f>SUM(J7:J14)</f>
        <v>0</v>
      </c>
      <c r="K15" s="63">
        <f>SUM(K7:K14)</f>
        <v>874235649</v>
      </c>
    </row>
  </sheetData>
  <mergeCells count="17">
    <mergeCell ref="B5:E5"/>
    <mergeCell ref="B15:E15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rightToLeft="1" view="pageBreakPreview" zoomScaleNormal="100" zoomScaleSheetLayoutView="100" workbookViewId="0">
      <selection activeCell="B4" sqref="B4:B5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7" style="1" bestFit="1" customWidth="1"/>
    <col min="7" max="7" width="17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4" width="9.140625" style="1"/>
    <col min="15" max="15" width="15.85546875" style="1" bestFit="1" customWidth="1"/>
    <col min="16" max="16384" width="9.140625" style="1"/>
  </cols>
  <sheetData>
    <row r="1" spans="2:11" ht="24" x14ac:dyDescent="0.45">
      <c r="B1" s="27"/>
      <c r="C1" s="163" t="s">
        <v>0</v>
      </c>
      <c r="D1" s="163"/>
      <c r="E1" s="163"/>
      <c r="F1" s="163"/>
      <c r="G1" s="163"/>
      <c r="H1" s="163"/>
      <c r="I1" s="163"/>
      <c r="J1" s="163"/>
      <c r="K1" s="164"/>
    </row>
    <row r="2" spans="2:11" ht="24" x14ac:dyDescent="0.45">
      <c r="B2" s="26"/>
      <c r="C2" s="146" t="s">
        <v>44</v>
      </c>
      <c r="D2" s="146"/>
      <c r="E2" s="146"/>
      <c r="F2" s="146"/>
      <c r="G2" s="146"/>
      <c r="H2" s="146"/>
      <c r="I2" s="146"/>
      <c r="J2" s="146"/>
      <c r="K2" s="165"/>
    </row>
    <row r="3" spans="2:11" ht="24" x14ac:dyDescent="0.45">
      <c r="B3" s="28" t="s">
        <v>79</v>
      </c>
      <c r="C3" s="166" t="str">
        <f>سهام!C3</f>
        <v>برای ماه منتهی به 1400/07/30</v>
      </c>
      <c r="D3" s="166"/>
      <c r="E3" s="166"/>
      <c r="F3" s="166"/>
      <c r="G3" s="166"/>
      <c r="H3" s="166"/>
      <c r="I3" s="166"/>
      <c r="J3" s="166"/>
      <c r="K3" s="167"/>
    </row>
    <row r="4" spans="2:11" x14ac:dyDescent="0.45">
      <c r="B4" s="130" t="s">
        <v>2</v>
      </c>
      <c r="C4" s="130" t="s">
        <v>53</v>
      </c>
      <c r="D4" s="130" t="s">
        <v>53</v>
      </c>
      <c r="E4" s="130" t="s">
        <v>53</v>
      </c>
      <c r="F4" s="130" t="s">
        <v>46</v>
      </c>
      <c r="G4" s="130" t="s">
        <v>46</v>
      </c>
      <c r="H4" s="130" t="s">
        <v>46</v>
      </c>
      <c r="I4" s="130" t="s">
        <v>47</v>
      </c>
      <c r="J4" s="130" t="s">
        <v>47</v>
      </c>
      <c r="K4" s="130" t="s">
        <v>47</v>
      </c>
    </row>
    <row r="5" spans="2:11" ht="37.5" x14ac:dyDescent="0.45">
      <c r="B5" s="130" t="s">
        <v>2</v>
      </c>
      <c r="C5" s="130" t="s">
        <v>54</v>
      </c>
      <c r="D5" s="18" t="s">
        <v>55</v>
      </c>
      <c r="E5" s="170" t="s">
        <v>56</v>
      </c>
      <c r="F5" s="170" t="s">
        <v>57</v>
      </c>
      <c r="G5" s="170" t="s">
        <v>51</v>
      </c>
      <c r="H5" s="170" t="s">
        <v>58</v>
      </c>
      <c r="I5" s="170" t="s">
        <v>57</v>
      </c>
      <c r="J5" s="170" t="s">
        <v>51</v>
      </c>
      <c r="K5" s="170" t="s">
        <v>58</v>
      </c>
    </row>
    <row r="6" spans="2:11" ht="24" x14ac:dyDescent="0.45">
      <c r="B6" s="113" t="s">
        <v>77</v>
      </c>
      <c r="C6" s="113" t="s">
        <v>77</v>
      </c>
      <c r="D6" s="113" t="s">
        <v>77</v>
      </c>
      <c r="E6" s="113" t="s">
        <v>77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</row>
    <row r="7" spans="2:11" ht="24" x14ac:dyDescent="0.45">
      <c r="B7" s="180" t="s">
        <v>66</v>
      </c>
      <c r="C7" s="181"/>
      <c r="D7" s="181"/>
      <c r="E7" s="182"/>
      <c r="F7" s="15">
        <f t="shared" ref="F7:K7" si="0">SUM(F6:F6)</f>
        <v>0</v>
      </c>
      <c r="G7" s="45">
        <f t="shared" si="0"/>
        <v>0</v>
      </c>
      <c r="H7" s="15">
        <f t="shared" si="0"/>
        <v>0</v>
      </c>
      <c r="I7" s="15">
        <f t="shared" si="0"/>
        <v>0</v>
      </c>
      <c r="J7" s="45">
        <f t="shared" si="0"/>
        <v>0</v>
      </c>
      <c r="K7" s="15">
        <f t="shared" si="0"/>
        <v>0</v>
      </c>
    </row>
  </sheetData>
  <mergeCells count="16"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  <mergeCell ref="B7:E7"/>
    <mergeCell ref="B4:B5"/>
    <mergeCell ref="C5"/>
    <mergeCell ref="E5"/>
    <mergeCell ref="C4:E4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rightToLeft="1" view="pageBreakPreview" zoomScale="80" zoomScaleNormal="100" zoomScaleSheetLayoutView="80" workbookViewId="0">
      <selection activeCell="B5" sqref="B5:B6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7109375" style="1" bestFit="1" customWidth="1"/>
    <col min="5" max="5" width="20.42578125" style="1" bestFit="1" customWidth="1"/>
    <col min="6" max="6" width="20.85546875" style="1" bestFit="1" customWidth="1"/>
    <col min="7" max="7" width="13.85546875" style="1" customWidth="1"/>
    <col min="8" max="8" width="20.85546875" style="1" bestFit="1" customWidth="1"/>
    <col min="9" max="9" width="21.140625" style="1" bestFit="1" customWidth="1"/>
    <col min="10" max="10" width="20.42578125" style="1" bestFit="1" customWidth="1"/>
    <col min="11" max="11" width="9.140625" style="1" customWidth="1"/>
    <col min="12" max="14" width="9.140625" style="1"/>
    <col min="15" max="17" width="15.140625" style="1" bestFit="1" customWidth="1"/>
    <col min="18" max="16384" width="9.140625" style="1"/>
  </cols>
  <sheetData>
    <row r="1" spans="2:17" ht="24" x14ac:dyDescent="0.45">
      <c r="B1" s="177" t="s">
        <v>0</v>
      </c>
      <c r="C1" s="163"/>
      <c r="D1" s="163"/>
      <c r="E1" s="163"/>
      <c r="F1" s="163"/>
      <c r="G1" s="163"/>
      <c r="H1" s="163"/>
      <c r="I1" s="163"/>
      <c r="J1" s="164"/>
    </row>
    <row r="2" spans="2:17" ht="24" x14ac:dyDescent="0.45">
      <c r="B2" s="178" t="s">
        <v>44</v>
      </c>
      <c r="C2" s="146"/>
      <c r="D2" s="146"/>
      <c r="E2" s="146"/>
      <c r="F2" s="146"/>
      <c r="G2" s="146"/>
      <c r="H2" s="146"/>
      <c r="I2" s="146"/>
      <c r="J2" s="165"/>
    </row>
    <row r="3" spans="2:17" ht="24" x14ac:dyDescent="0.45">
      <c r="B3" s="179" t="str">
        <f>سهام!C3</f>
        <v>برای ماه منتهی به 1400/07/30</v>
      </c>
      <c r="C3" s="166"/>
      <c r="D3" s="166"/>
      <c r="E3" s="166"/>
      <c r="F3" s="166"/>
      <c r="G3" s="166"/>
      <c r="H3" s="166"/>
      <c r="I3" s="166"/>
      <c r="J3" s="167"/>
    </row>
    <row r="4" spans="2:17" ht="24" x14ac:dyDescent="0.45">
      <c r="B4" s="28" t="s">
        <v>79</v>
      </c>
      <c r="C4" s="33"/>
      <c r="D4" s="33"/>
      <c r="E4" s="33"/>
      <c r="F4" s="33"/>
      <c r="G4" s="33"/>
      <c r="H4" s="33"/>
      <c r="I4" s="33"/>
      <c r="J4" s="34"/>
    </row>
    <row r="5" spans="2:17" ht="24.75" customHeight="1" x14ac:dyDescent="0.45">
      <c r="B5" s="130" t="s">
        <v>2</v>
      </c>
      <c r="C5" s="130" t="s">
        <v>46</v>
      </c>
      <c r="D5" s="130" t="s">
        <v>46</v>
      </c>
      <c r="E5" s="130" t="s">
        <v>46</v>
      </c>
      <c r="F5" s="130" t="s">
        <v>46</v>
      </c>
      <c r="G5" s="130" t="s">
        <v>47</v>
      </c>
      <c r="H5" s="130" t="s">
        <v>47</v>
      </c>
      <c r="I5" s="130" t="s">
        <v>47</v>
      </c>
      <c r="J5" s="130" t="s">
        <v>47</v>
      </c>
    </row>
    <row r="6" spans="2:17" ht="37.5" x14ac:dyDescent="0.45">
      <c r="B6" s="130" t="s">
        <v>2</v>
      </c>
      <c r="C6" s="98" t="s">
        <v>6</v>
      </c>
      <c r="D6" s="98" t="s">
        <v>8</v>
      </c>
      <c r="E6" s="98" t="s">
        <v>59</v>
      </c>
      <c r="F6" s="99" t="s">
        <v>60</v>
      </c>
      <c r="G6" s="130" t="s">
        <v>6</v>
      </c>
      <c r="H6" s="17" t="s">
        <v>8</v>
      </c>
      <c r="I6" s="130" t="s">
        <v>59</v>
      </c>
      <c r="J6" s="170" t="s">
        <v>60</v>
      </c>
    </row>
    <row r="7" spans="2:17" ht="27" customHeight="1" x14ac:dyDescent="0.45">
      <c r="B7" s="45" t="s">
        <v>102</v>
      </c>
      <c r="C7" s="45">
        <v>191691</v>
      </c>
      <c r="D7" s="45">
        <v>13816163559</v>
      </c>
      <c r="E7" s="45">
        <v>15420630230</v>
      </c>
      <c r="F7" s="45">
        <v>-1604466670</v>
      </c>
      <c r="G7" s="45">
        <v>191691</v>
      </c>
      <c r="H7" s="45">
        <v>13816163559</v>
      </c>
      <c r="I7" s="45">
        <v>15732059452</v>
      </c>
      <c r="J7" s="45">
        <v>-1915895892</v>
      </c>
      <c r="O7" s="13"/>
      <c r="Q7" s="13"/>
    </row>
    <row r="8" spans="2:17" ht="27" customHeight="1" x14ac:dyDescent="0.45">
      <c r="B8" s="45" t="s">
        <v>100</v>
      </c>
      <c r="C8" s="45">
        <v>2485094</v>
      </c>
      <c r="D8" s="45">
        <v>15780769862</v>
      </c>
      <c r="E8" s="45">
        <v>7683485695</v>
      </c>
      <c r="F8" s="45">
        <v>8097284167</v>
      </c>
      <c r="G8" s="45">
        <v>2485094</v>
      </c>
      <c r="H8" s="45">
        <v>15780769862</v>
      </c>
      <c r="I8" s="45">
        <v>20082292838</v>
      </c>
      <c r="J8" s="45">
        <v>-4301522975</v>
      </c>
      <c r="P8" s="13"/>
    </row>
    <row r="9" spans="2:17" ht="27" customHeight="1" x14ac:dyDescent="0.45">
      <c r="B9" s="45" t="s">
        <v>97</v>
      </c>
      <c r="C9" s="45">
        <v>10424723</v>
      </c>
      <c r="D9" s="45">
        <v>171148027458</v>
      </c>
      <c r="E9" s="45">
        <v>185356966125</v>
      </c>
      <c r="F9" s="45">
        <v>-14208938666</v>
      </c>
      <c r="G9" s="45">
        <v>10424723</v>
      </c>
      <c r="H9" s="45">
        <v>171148027458</v>
      </c>
      <c r="I9" s="45">
        <v>193484223648</v>
      </c>
      <c r="J9" s="45">
        <v>-22336196189</v>
      </c>
    </row>
    <row r="10" spans="2:17" ht="27" customHeight="1" x14ac:dyDescent="0.45">
      <c r="B10" s="45" t="s">
        <v>96</v>
      </c>
      <c r="C10" s="45">
        <v>155596685</v>
      </c>
      <c r="D10" s="45">
        <v>770084671315</v>
      </c>
      <c r="E10" s="45">
        <v>803786858555</v>
      </c>
      <c r="F10" s="45">
        <v>-33702187239</v>
      </c>
      <c r="G10" s="45">
        <v>155596685</v>
      </c>
      <c r="H10" s="45">
        <v>770084671315</v>
      </c>
      <c r="I10" s="45">
        <v>818432569877</v>
      </c>
      <c r="J10" s="45">
        <v>-48347898561</v>
      </c>
    </row>
    <row r="11" spans="2:17" ht="27" customHeight="1" x14ac:dyDescent="0.45">
      <c r="B11" s="45" t="s">
        <v>99</v>
      </c>
      <c r="C11" s="45">
        <v>449617512</v>
      </c>
      <c r="D11" s="45">
        <v>625841193148</v>
      </c>
      <c r="E11" s="45">
        <v>712445936922</v>
      </c>
      <c r="F11" s="45">
        <v>-86604743773</v>
      </c>
      <c r="G11" s="45">
        <v>449617512</v>
      </c>
      <c r="H11" s="45">
        <v>625841193148</v>
      </c>
      <c r="I11" s="45">
        <v>758059808809</v>
      </c>
      <c r="J11" s="45">
        <v>-132218615660</v>
      </c>
    </row>
    <row r="12" spans="2:17" ht="27" customHeight="1" x14ac:dyDescent="0.45">
      <c r="B12" s="45" t="s">
        <v>98</v>
      </c>
      <c r="C12" s="45">
        <v>684433438</v>
      </c>
      <c r="D12" s="45">
        <v>8836159430145</v>
      </c>
      <c r="E12" s="45">
        <v>8344733483920</v>
      </c>
      <c r="F12" s="45">
        <v>491425946225</v>
      </c>
      <c r="G12" s="45">
        <v>684433438</v>
      </c>
      <c r="H12" s="45">
        <v>8836159430145</v>
      </c>
      <c r="I12" s="45">
        <v>9034562524194</v>
      </c>
      <c r="J12" s="45">
        <v>-198403094048</v>
      </c>
      <c r="P12" s="13"/>
    </row>
    <row r="13" spans="2:17" ht="27" customHeight="1" x14ac:dyDescent="0.45">
      <c r="B13" s="45" t="s">
        <v>119</v>
      </c>
      <c r="C13" s="45">
        <v>2485094</v>
      </c>
      <c r="D13" s="45">
        <v>13297564534</v>
      </c>
      <c r="E13" s="45">
        <v>17432934410</v>
      </c>
      <c r="F13" s="45">
        <v>-4135369875</v>
      </c>
      <c r="G13" s="45">
        <v>2485094</v>
      </c>
      <c r="H13" s="45">
        <v>13297564534</v>
      </c>
      <c r="I13" s="45">
        <v>17432934410</v>
      </c>
      <c r="J13" s="45">
        <v>-4135369875</v>
      </c>
      <c r="P13" s="13"/>
    </row>
    <row r="14" spans="2:17" ht="27" customHeight="1" x14ac:dyDescent="0.45">
      <c r="B14" s="45" t="s">
        <v>120</v>
      </c>
      <c r="C14" s="45">
        <v>70000</v>
      </c>
      <c r="D14" s="45">
        <v>69949250000</v>
      </c>
      <c r="E14" s="45">
        <v>70050750000</v>
      </c>
      <c r="F14" s="45">
        <v>-101500000</v>
      </c>
      <c r="G14" s="45">
        <v>70000</v>
      </c>
      <c r="H14" s="45">
        <v>69949250000</v>
      </c>
      <c r="I14" s="45">
        <v>70050750000</v>
      </c>
      <c r="J14" s="45">
        <v>-101500000</v>
      </c>
      <c r="P14" s="13"/>
    </row>
    <row r="15" spans="2:17" ht="27" customHeight="1" x14ac:dyDescent="0.45">
      <c r="B15" s="45" t="s">
        <v>124</v>
      </c>
      <c r="C15" s="45">
        <v>70000</v>
      </c>
      <c r="D15" s="45">
        <v>69949250000</v>
      </c>
      <c r="E15" s="45">
        <v>70050750000</v>
      </c>
      <c r="F15" s="45">
        <v>-101500000</v>
      </c>
      <c r="G15" s="45">
        <v>70000</v>
      </c>
      <c r="H15" s="45">
        <v>69949250000</v>
      </c>
      <c r="I15" s="45">
        <v>70050750000</v>
      </c>
      <c r="J15" s="45">
        <v>-101500000</v>
      </c>
      <c r="P15" s="13"/>
    </row>
    <row r="16" spans="2:17" ht="33.75" customHeight="1" x14ac:dyDescent="0.55000000000000004">
      <c r="B16" s="183" t="s">
        <v>66</v>
      </c>
      <c r="C16" s="184"/>
      <c r="D16" s="16">
        <f t="shared" ref="D16:E16" si="0">SUM(D7:D15)</f>
        <v>10586026320021</v>
      </c>
      <c r="E16" s="16">
        <f t="shared" si="0"/>
        <v>10226961795857</v>
      </c>
      <c r="F16" s="16">
        <f>SUM(F7:F15)</f>
        <v>359064524169</v>
      </c>
      <c r="G16" s="25"/>
      <c r="H16" s="16">
        <f>SUM(H7:H15)</f>
        <v>10586026320021</v>
      </c>
      <c r="I16" s="16">
        <f t="shared" ref="I16:J16" si="1">SUM(I7:I15)</f>
        <v>10997887913228</v>
      </c>
      <c r="J16" s="16">
        <f t="shared" si="1"/>
        <v>-411861593200</v>
      </c>
    </row>
    <row r="18" spans="3:7" x14ac:dyDescent="0.45">
      <c r="C18" s="10"/>
      <c r="F18" s="10"/>
      <c r="G18" s="10"/>
    </row>
    <row r="21" spans="3:7" x14ac:dyDescent="0.45">
      <c r="F21" s="13"/>
    </row>
  </sheetData>
  <sortState ref="B8:J16">
    <sortCondition descending="1" ref="B5"/>
  </sortState>
  <mergeCells count="10">
    <mergeCell ref="B1:J1"/>
    <mergeCell ref="B2:J2"/>
    <mergeCell ref="B3:J3"/>
    <mergeCell ref="B16:C16"/>
    <mergeCell ref="G6"/>
    <mergeCell ref="I6"/>
    <mergeCell ref="J6"/>
    <mergeCell ref="G5:J5"/>
    <mergeCell ref="B5:B6"/>
    <mergeCell ref="C5:F5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7"/>
  <sheetViews>
    <sheetView rightToLeft="1" view="pageBreakPreview" zoomScale="90" zoomScaleNormal="100" zoomScaleSheetLayoutView="90" workbookViewId="0">
      <selection activeCell="G17" sqref="G17"/>
    </sheetView>
  </sheetViews>
  <sheetFormatPr defaultRowHeight="18.75" x14ac:dyDescent="0.45"/>
  <cols>
    <col min="1" max="1" width="9.140625" style="1"/>
    <col min="2" max="2" width="27.140625" style="1" customWidth="1"/>
    <col min="3" max="3" width="13.140625" style="1" bestFit="1" customWidth="1"/>
    <col min="4" max="4" width="19" style="1" bestFit="1" customWidth="1"/>
    <col min="5" max="5" width="19.85546875" style="1" bestFit="1" customWidth="1"/>
    <col min="6" max="6" width="19.5703125" style="1" bestFit="1" customWidth="1"/>
    <col min="7" max="7" width="13.140625" style="1" bestFit="1" customWidth="1"/>
    <col min="8" max="8" width="20" style="1" bestFit="1" customWidth="1"/>
    <col min="9" max="9" width="21.7109375" style="1" customWidth="1"/>
    <col min="10" max="10" width="19.5703125" style="1" bestFit="1" customWidth="1"/>
    <col min="11" max="11" width="15.42578125" style="1" bestFit="1" customWidth="1"/>
    <col min="12" max="12" width="16.140625" style="1" bestFit="1" customWidth="1"/>
    <col min="13" max="16384" width="9.140625" style="1"/>
  </cols>
  <sheetData>
    <row r="1" spans="2:11" ht="24" x14ac:dyDescent="0.45">
      <c r="B1" s="185" t="s">
        <v>0</v>
      </c>
      <c r="C1" s="186"/>
      <c r="D1" s="186"/>
      <c r="E1" s="186"/>
      <c r="F1" s="186"/>
      <c r="G1" s="186"/>
      <c r="H1" s="186"/>
      <c r="I1" s="186"/>
      <c r="J1" s="187"/>
    </row>
    <row r="2" spans="2:11" ht="24" x14ac:dyDescent="0.45">
      <c r="B2" s="188" t="s">
        <v>44</v>
      </c>
      <c r="C2" s="189"/>
      <c r="D2" s="189"/>
      <c r="E2" s="189"/>
      <c r="F2" s="189"/>
      <c r="G2" s="189"/>
      <c r="H2" s="189"/>
      <c r="I2" s="189"/>
      <c r="J2" s="190"/>
    </row>
    <row r="3" spans="2:11" ht="24" x14ac:dyDescent="0.45">
      <c r="B3" s="191" t="str">
        <f>سهام!C3</f>
        <v>برای ماه منتهی به 1400/07/30</v>
      </c>
      <c r="C3" s="192"/>
      <c r="D3" s="192"/>
      <c r="E3" s="192"/>
      <c r="F3" s="192"/>
      <c r="G3" s="192"/>
      <c r="H3" s="192"/>
      <c r="I3" s="192"/>
      <c r="J3" s="193"/>
    </row>
    <row r="4" spans="2:11" ht="24" x14ac:dyDescent="0.45">
      <c r="B4" s="32" t="s">
        <v>79</v>
      </c>
      <c r="C4" s="35"/>
      <c r="D4" s="35"/>
      <c r="E4" s="35"/>
      <c r="F4" s="35"/>
      <c r="G4" s="35"/>
      <c r="H4" s="35"/>
      <c r="I4" s="35"/>
      <c r="J4" s="36"/>
    </row>
    <row r="5" spans="2:11" x14ac:dyDescent="0.45">
      <c r="B5" s="130" t="s">
        <v>2</v>
      </c>
      <c r="C5" s="130" t="s">
        <v>46</v>
      </c>
      <c r="D5" s="130" t="s">
        <v>46</v>
      </c>
      <c r="E5" s="130" t="s">
        <v>46</v>
      </c>
      <c r="F5" s="130" t="s">
        <v>46</v>
      </c>
      <c r="G5" s="130" t="s">
        <v>47</v>
      </c>
      <c r="H5" s="130" t="s">
        <v>47</v>
      </c>
      <c r="I5" s="130" t="s">
        <v>47</v>
      </c>
      <c r="J5" s="130" t="s">
        <v>47</v>
      </c>
    </row>
    <row r="6" spans="2:11" x14ac:dyDescent="0.45">
      <c r="B6" s="130" t="s">
        <v>2</v>
      </c>
      <c r="C6" s="130" t="s">
        <v>6</v>
      </c>
      <c r="D6" s="130" t="s">
        <v>85</v>
      </c>
      <c r="E6" s="130" t="s">
        <v>59</v>
      </c>
      <c r="F6" s="130" t="s">
        <v>61</v>
      </c>
      <c r="G6" s="130" t="s">
        <v>6</v>
      </c>
      <c r="H6" s="130" t="s">
        <v>8</v>
      </c>
      <c r="I6" s="130" t="s">
        <v>59</v>
      </c>
      <c r="J6" s="130" t="s">
        <v>61</v>
      </c>
    </row>
    <row r="7" spans="2:11" ht="27.75" customHeight="1" x14ac:dyDescent="0.45">
      <c r="B7" s="45" t="s">
        <v>99</v>
      </c>
      <c r="C7" s="45">
        <v>1077612</v>
      </c>
      <c r="D7" s="45">
        <v>1571990918</v>
      </c>
      <c r="E7" s="45">
        <v>1817042384</v>
      </c>
      <c r="F7" s="45">
        <v>-245051466</v>
      </c>
      <c r="G7" s="45">
        <v>87332613</v>
      </c>
      <c r="H7" s="45">
        <v>165416606875</v>
      </c>
      <c r="I7" s="45">
        <v>140794084035</v>
      </c>
      <c r="J7" s="45">
        <v>24622522840</v>
      </c>
      <c r="K7" s="100"/>
    </row>
    <row r="8" spans="2:11" ht="27.75" customHeight="1" x14ac:dyDescent="0.45">
      <c r="B8" s="45" t="s">
        <v>98</v>
      </c>
      <c r="C8" s="45">
        <v>986000</v>
      </c>
      <c r="D8" s="45">
        <v>12852232579</v>
      </c>
      <c r="E8" s="45">
        <v>13016111400</v>
      </c>
      <c r="F8" s="45">
        <v>-163878821</v>
      </c>
      <c r="G8" s="45">
        <v>2020000</v>
      </c>
      <c r="H8" s="45">
        <v>27537543383</v>
      </c>
      <c r="I8" s="45">
        <v>26664709200</v>
      </c>
      <c r="J8" s="45">
        <v>872834183</v>
      </c>
    </row>
    <row r="9" spans="2:11" ht="27.75" customHeight="1" x14ac:dyDescent="0.45">
      <c r="B9" s="45" t="s">
        <v>96</v>
      </c>
      <c r="C9" s="45">
        <v>0</v>
      </c>
      <c r="D9" s="45">
        <v>0</v>
      </c>
      <c r="E9" s="45">
        <v>0</v>
      </c>
      <c r="F9" s="45">
        <v>0</v>
      </c>
      <c r="G9" s="45">
        <v>1680002</v>
      </c>
      <c r="H9" s="45">
        <v>9557730720</v>
      </c>
      <c r="I9" s="45">
        <v>8951304678</v>
      </c>
      <c r="J9" s="45">
        <v>606426042</v>
      </c>
    </row>
    <row r="10" spans="2:11" ht="27.75" customHeight="1" x14ac:dyDescent="0.45">
      <c r="B10" s="45" t="s">
        <v>97</v>
      </c>
      <c r="C10" s="45">
        <v>414000</v>
      </c>
      <c r="D10" s="45">
        <v>6823510375</v>
      </c>
      <c r="E10" s="45">
        <v>7697298235</v>
      </c>
      <c r="F10" s="45">
        <v>-873787860</v>
      </c>
      <c r="G10" s="45">
        <v>789439</v>
      </c>
      <c r="H10" s="45">
        <v>14002240239</v>
      </c>
      <c r="I10" s="45">
        <v>14669466706</v>
      </c>
      <c r="J10" s="45">
        <v>-667226467</v>
      </c>
    </row>
    <row r="11" spans="2:11" ht="27.75" customHeight="1" x14ac:dyDescent="0.45">
      <c r="B11" s="45" t="s">
        <v>102</v>
      </c>
      <c r="C11" s="45">
        <v>283000</v>
      </c>
      <c r="D11" s="45">
        <v>23708890064</v>
      </c>
      <c r="E11" s="45">
        <v>23870476761</v>
      </c>
      <c r="F11" s="45">
        <v>-161586697</v>
      </c>
      <c r="G11" s="45">
        <v>469310</v>
      </c>
      <c r="H11" s="45">
        <v>43443180068</v>
      </c>
      <c r="I11" s="45">
        <v>46630056882</v>
      </c>
      <c r="J11" s="45">
        <v>-3186876814</v>
      </c>
    </row>
    <row r="12" spans="2:11" ht="27.75" customHeight="1" x14ac:dyDescent="0.45">
      <c r="B12" s="45" t="s">
        <v>100</v>
      </c>
      <c r="C12" s="45">
        <v>2230000</v>
      </c>
      <c r="D12" s="45">
        <v>28598848722</v>
      </c>
      <c r="E12" s="45">
        <v>36246331363</v>
      </c>
      <c r="F12" s="45">
        <v>-7647482641</v>
      </c>
      <c r="G12" s="45">
        <v>4722253</v>
      </c>
      <c r="H12" s="45">
        <v>70225063849</v>
      </c>
      <c r="I12" s="45">
        <v>77928151123</v>
      </c>
      <c r="J12" s="45">
        <v>-7703087274</v>
      </c>
    </row>
    <row r="13" spans="2:11" ht="27.75" customHeight="1" x14ac:dyDescent="0.45">
      <c r="B13" s="45" t="s">
        <v>113</v>
      </c>
      <c r="C13" s="45">
        <v>0</v>
      </c>
      <c r="D13" s="45">
        <v>0</v>
      </c>
      <c r="E13" s="45">
        <v>0</v>
      </c>
      <c r="F13" s="45">
        <v>0</v>
      </c>
      <c r="G13" s="45">
        <v>33018332</v>
      </c>
      <c r="H13" s="45">
        <v>131332190264</v>
      </c>
      <c r="I13" s="45">
        <v>129418887959</v>
      </c>
      <c r="J13" s="45">
        <v>1913302305</v>
      </c>
    </row>
    <row r="14" spans="2:11" ht="36" customHeight="1" x14ac:dyDescent="0.55000000000000004">
      <c r="B14" s="183" t="s">
        <v>66</v>
      </c>
      <c r="C14" s="184"/>
      <c r="D14" s="15">
        <f>SUM(D7:D13)</f>
        <v>73555472658</v>
      </c>
      <c r="E14" s="15">
        <f>SUM(E7:E13)</f>
        <v>82647260143</v>
      </c>
      <c r="F14" s="16">
        <f>SUM(F7:F13)</f>
        <v>-9091787485</v>
      </c>
      <c r="G14" s="22"/>
      <c r="H14" s="15">
        <f>SUM(H7:H13)</f>
        <v>461514555398</v>
      </c>
      <c r="I14" s="15">
        <f>SUM(I7:I13)</f>
        <v>445056660583</v>
      </c>
      <c r="J14" s="15">
        <f>SUM(J7:J13)</f>
        <v>16457894815</v>
      </c>
    </row>
    <row r="16" spans="2:11" x14ac:dyDescent="0.45">
      <c r="C16" s="10"/>
      <c r="G16" s="10"/>
    </row>
    <row r="17" spans="7:7" x14ac:dyDescent="0.45">
      <c r="G17" s="10"/>
    </row>
  </sheetData>
  <sortState ref="B7:J17">
    <sortCondition descending="1" ref="B7"/>
  </sortState>
  <mergeCells count="15">
    <mergeCell ref="B1:J1"/>
    <mergeCell ref="B2:J2"/>
    <mergeCell ref="B3:J3"/>
    <mergeCell ref="B14:C14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4"/>
  <sheetViews>
    <sheetView rightToLeft="1" view="pageBreakPreview" topLeftCell="B1" zoomScale="90" zoomScaleNormal="100" zoomScaleSheetLayoutView="90" workbookViewId="0">
      <selection activeCell="B4" sqref="B4:B5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21" style="1" bestFit="1" customWidth="1"/>
    <col min="5" max="5" width="22.28515625" style="1" customWidth="1"/>
    <col min="6" max="6" width="21" style="1" bestFit="1" customWidth="1"/>
    <col min="7" max="7" width="16.85546875" style="1" customWidth="1"/>
    <col min="8" max="8" width="17.85546875" style="1" customWidth="1"/>
    <col min="9" max="9" width="20.42578125" style="1" bestFit="1" customWidth="1"/>
    <col min="10" max="10" width="19.140625" style="1" customWidth="1"/>
    <col min="11" max="11" width="21" style="1" bestFit="1" customWidth="1"/>
    <col min="12" max="12" width="12" style="1" customWidth="1"/>
    <col min="13" max="13" width="5" style="1" customWidth="1"/>
    <col min="14" max="14" width="10.7109375" style="1" bestFit="1" customWidth="1"/>
    <col min="15" max="16384" width="9.140625" style="1"/>
  </cols>
  <sheetData>
    <row r="1" spans="2:14" ht="24" x14ac:dyDescent="0.45">
      <c r="B1" s="29"/>
      <c r="C1" s="186" t="s">
        <v>0</v>
      </c>
      <c r="D1" s="186"/>
      <c r="E1" s="186"/>
      <c r="F1" s="186"/>
      <c r="G1" s="186"/>
      <c r="H1" s="186"/>
      <c r="I1" s="186"/>
      <c r="J1" s="186"/>
      <c r="K1" s="186"/>
      <c r="L1" s="187"/>
    </row>
    <row r="2" spans="2:14" ht="24" x14ac:dyDescent="0.45">
      <c r="B2" s="30"/>
      <c r="C2" s="189" t="s">
        <v>44</v>
      </c>
      <c r="D2" s="189"/>
      <c r="E2" s="189"/>
      <c r="F2" s="189"/>
      <c r="G2" s="189"/>
      <c r="H2" s="189"/>
      <c r="I2" s="189"/>
      <c r="J2" s="189"/>
      <c r="K2" s="189"/>
      <c r="L2" s="190"/>
    </row>
    <row r="3" spans="2:14" ht="24" x14ac:dyDescent="0.45">
      <c r="B3" s="31" t="s">
        <v>79</v>
      </c>
      <c r="C3" s="192" t="str">
        <f>سهام!C3</f>
        <v>برای ماه منتهی به 1400/07/30</v>
      </c>
      <c r="D3" s="192"/>
      <c r="E3" s="192"/>
      <c r="F3" s="192"/>
      <c r="G3" s="192"/>
      <c r="H3" s="192"/>
      <c r="I3" s="192"/>
      <c r="J3" s="192"/>
      <c r="K3" s="192"/>
      <c r="L3" s="193"/>
    </row>
    <row r="4" spans="2:14" x14ac:dyDescent="0.45">
      <c r="B4" s="130" t="s">
        <v>2</v>
      </c>
      <c r="C4" s="194" t="s">
        <v>46</v>
      </c>
      <c r="D4" s="195"/>
      <c r="E4" s="195"/>
      <c r="F4" s="195"/>
      <c r="G4" s="195"/>
      <c r="H4" s="130" t="s">
        <v>47</v>
      </c>
      <c r="I4" s="130" t="s">
        <v>47</v>
      </c>
      <c r="J4" s="130" t="s">
        <v>47</v>
      </c>
      <c r="K4" s="130" t="s">
        <v>47</v>
      </c>
      <c r="L4" s="130" t="s">
        <v>47</v>
      </c>
    </row>
    <row r="5" spans="2:14" ht="73.5" customHeight="1" x14ac:dyDescent="0.45">
      <c r="B5" s="130" t="s">
        <v>2</v>
      </c>
      <c r="C5" s="130" t="s">
        <v>62</v>
      </c>
      <c r="D5" s="130" t="s">
        <v>63</v>
      </c>
      <c r="E5" s="130" t="s">
        <v>64</v>
      </c>
      <c r="F5" s="47" t="s">
        <v>87</v>
      </c>
      <c r="G5" s="170" t="s">
        <v>86</v>
      </c>
      <c r="H5" s="59" t="s">
        <v>62</v>
      </c>
      <c r="I5" s="130" t="s">
        <v>63</v>
      </c>
      <c r="J5" s="130" t="s">
        <v>64</v>
      </c>
      <c r="K5" s="18" t="s">
        <v>87</v>
      </c>
      <c r="L5" s="59" t="s">
        <v>86</v>
      </c>
    </row>
    <row r="6" spans="2:14" ht="32.25" customHeight="1" x14ac:dyDescent="0.45">
      <c r="B6" s="45" t="s">
        <v>98</v>
      </c>
      <c r="C6" s="45">
        <v>0</v>
      </c>
      <c r="D6" s="45">
        <v>491425946225</v>
      </c>
      <c r="E6" s="45">
        <v>-163878821</v>
      </c>
      <c r="F6" s="45">
        <v>491262067404</v>
      </c>
      <c r="G6" s="102">
        <f>F6/F14</f>
        <v>1.4029015032738172</v>
      </c>
      <c r="H6" s="45">
        <v>0</v>
      </c>
      <c r="I6" s="45">
        <v>-198403094048</v>
      </c>
      <c r="J6" s="45">
        <v>872834183</v>
      </c>
      <c r="K6" s="45">
        <v>-197530259865</v>
      </c>
      <c r="L6" s="77">
        <f>K6/K14</f>
        <v>0.49982264877621313</v>
      </c>
    </row>
    <row r="7" spans="2:14" ht="32.25" customHeight="1" x14ac:dyDescent="0.45">
      <c r="B7" s="45" t="s">
        <v>99</v>
      </c>
      <c r="C7" s="45">
        <v>0</v>
      </c>
      <c r="D7" s="45">
        <v>-86604743773</v>
      </c>
      <c r="E7" s="45">
        <v>-245051466</v>
      </c>
      <c r="F7" s="45">
        <v>-86849795239</v>
      </c>
      <c r="G7" s="128" t="s">
        <v>127</v>
      </c>
      <c r="H7" s="45">
        <v>0</v>
      </c>
      <c r="I7" s="45">
        <v>-132218615660</v>
      </c>
      <c r="J7" s="45">
        <v>24622522840</v>
      </c>
      <c r="K7" s="45">
        <v>-107596092820</v>
      </c>
      <c r="L7" s="114">
        <f>K7/K14</f>
        <v>0.27225683876494855</v>
      </c>
      <c r="N7" s="13"/>
    </row>
    <row r="8" spans="2:14" ht="32.25" customHeight="1" x14ac:dyDescent="0.45">
      <c r="B8" s="45" t="s">
        <v>96</v>
      </c>
      <c r="C8" s="45">
        <v>0</v>
      </c>
      <c r="D8" s="45">
        <v>-33702187239</v>
      </c>
      <c r="E8" s="45">
        <v>0</v>
      </c>
      <c r="F8" s="45">
        <v>-33702187239</v>
      </c>
      <c r="G8" s="116" t="s">
        <v>128</v>
      </c>
      <c r="H8" s="45">
        <v>0</v>
      </c>
      <c r="I8" s="45">
        <v>-48347898561</v>
      </c>
      <c r="J8" s="45">
        <v>606426042</v>
      </c>
      <c r="K8" s="45">
        <v>-47741472519</v>
      </c>
      <c r="L8" s="114">
        <f>K8/K14</f>
        <v>0.12080310767186651</v>
      </c>
    </row>
    <row r="9" spans="2:14" ht="32.25" customHeight="1" x14ac:dyDescent="0.45">
      <c r="B9" s="45" t="s">
        <v>97</v>
      </c>
      <c r="C9" s="45">
        <v>0</v>
      </c>
      <c r="D9" s="45">
        <v>-14208938666</v>
      </c>
      <c r="E9" s="45">
        <v>-873787860</v>
      </c>
      <c r="F9" s="45">
        <v>-15082726526</v>
      </c>
      <c r="G9" s="116" t="s">
        <v>129</v>
      </c>
      <c r="H9" s="45">
        <v>0</v>
      </c>
      <c r="I9" s="45">
        <v>-22336196189</v>
      </c>
      <c r="J9" s="45">
        <v>-667226467</v>
      </c>
      <c r="K9" s="45">
        <v>-23003422656</v>
      </c>
      <c r="L9" s="114">
        <f>K9/K14</f>
        <v>5.8206938272134148E-2</v>
      </c>
    </row>
    <row r="10" spans="2:14" ht="32.25" customHeight="1" x14ac:dyDescent="0.45">
      <c r="B10" s="45" t="s">
        <v>100</v>
      </c>
      <c r="C10" s="45">
        <v>0</v>
      </c>
      <c r="D10" s="45">
        <v>8097284167</v>
      </c>
      <c r="E10" s="45">
        <v>-7647482641</v>
      </c>
      <c r="F10" s="45">
        <v>449801526</v>
      </c>
      <c r="G10" s="45">
        <v>0</v>
      </c>
      <c r="H10" s="45">
        <v>0</v>
      </c>
      <c r="I10" s="45">
        <v>-4301522975</v>
      </c>
      <c r="J10" s="45">
        <v>-7703087274</v>
      </c>
      <c r="K10" s="45">
        <v>-12004610249</v>
      </c>
      <c r="L10" s="114">
        <f>K10/K14</f>
        <v>3.0375984399969976E-2</v>
      </c>
    </row>
    <row r="11" spans="2:14" ht="32.25" customHeight="1" x14ac:dyDescent="0.45">
      <c r="B11" s="45" t="s">
        <v>102</v>
      </c>
      <c r="C11" s="45">
        <v>0</v>
      </c>
      <c r="D11" s="45">
        <v>-1604466670</v>
      </c>
      <c r="E11" s="45">
        <v>-161586697</v>
      </c>
      <c r="F11" s="45">
        <v>-1766053367</v>
      </c>
      <c r="G11" s="116" t="s">
        <v>130</v>
      </c>
      <c r="H11" s="45">
        <v>0</v>
      </c>
      <c r="I11" s="45">
        <v>-1915895892</v>
      </c>
      <c r="J11" s="45">
        <v>-3186876814</v>
      </c>
      <c r="K11" s="45">
        <v>-5102772706</v>
      </c>
      <c r="L11" s="115">
        <f>K11/K14</f>
        <v>1.2911851438655447E-2</v>
      </c>
    </row>
    <row r="12" spans="2:14" ht="32.25" customHeight="1" x14ac:dyDescent="0.45">
      <c r="B12" s="45" t="s">
        <v>119</v>
      </c>
      <c r="C12" s="45">
        <v>0</v>
      </c>
      <c r="D12" s="45">
        <v>-4135369875</v>
      </c>
      <c r="E12" s="45">
        <v>0</v>
      </c>
      <c r="F12" s="45">
        <v>-4135369875</v>
      </c>
      <c r="G12" s="116" t="s">
        <v>131</v>
      </c>
      <c r="H12" s="45">
        <v>0</v>
      </c>
      <c r="I12" s="45">
        <v>-4135369875</v>
      </c>
      <c r="J12" s="45">
        <v>0</v>
      </c>
      <c r="K12" s="45">
        <v>-4135369875</v>
      </c>
      <c r="L12" s="115">
        <f>K12/K14</f>
        <v>1.046397410707855E-2</v>
      </c>
    </row>
    <row r="13" spans="2:14" ht="32.25" customHeight="1" x14ac:dyDescent="0.45">
      <c r="B13" s="45" t="s">
        <v>113</v>
      </c>
      <c r="C13" s="45">
        <v>0</v>
      </c>
      <c r="D13" s="45">
        <v>0</v>
      </c>
      <c r="E13" s="45">
        <v>0</v>
      </c>
      <c r="F13" s="45">
        <v>0</v>
      </c>
      <c r="G13" s="45">
        <f>F13/F14</f>
        <v>0</v>
      </c>
      <c r="H13" s="45">
        <v>0</v>
      </c>
      <c r="I13" s="45">
        <v>0</v>
      </c>
      <c r="J13" s="45">
        <v>1913302305</v>
      </c>
      <c r="K13" s="45">
        <v>1913302305</v>
      </c>
      <c r="L13" s="116" t="s">
        <v>130</v>
      </c>
    </row>
    <row r="14" spans="2:14" ht="27.75" customHeight="1" x14ac:dyDescent="0.45">
      <c r="B14" s="65" t="s">
        <v>101</v>
      </c>
      <c r="C14" s="16">
        <f>SUM(C6:C13)</f>
        <v>0</v>
      </c>
      <c r="D14" s="16">
        <f>SUM(D6:D13)</f>
        <v>359267524169</v>
      </c>
      <c r="E14" s="16">
        <f>SUM(E6:E13)</f>
        <v>-9091787485</v>
      </c>
      <c r="F14" s="16">
        <f>SUM(F6:F13)</f>
        <v>350175736684</v>
      </c>
      <c r="G14" s="97">
        <v>1</v>
      </c>
      <c r="H14" s="16">
        <f>SUM(H6:H13)</f>
        <v>0</v>
      </c>
      <c r="I14" s="16">
        <f>SUM(I6:I13)</f>
        <v>-411658593200</v>
      </c>
      <c r="J14" s="16">
        <f>SUM(J6:J13)</f>
        <v>16457894815</v>
      </c>
      <c r="K14" s="16">
        <f>SUM(K6:K13)</f>
        <v>-395200698385</v>
      </c>
      <c r="L14" s="97">
        <v>1</v>
      </c>
    </row>
    <row r="15" spans="2:14" ht="15.75" hidden="1" customHeight="1" x14ac:dyDescent="0.45">
      <c r="B15" s="80" t="s">
        <v>78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</row>
    <row r="16" spans="2:14" ht="34.5" customHeight="1" x14ac:dyDescent="0.45"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</row>
    <row r="17" spans="5:9" x14ac:dyDescent="0.45">
      <c r="E17" s="21"/>
      <c r="F17" s="19"/>
      <c r="G17" s="46"/>
      <c r="H17" s="10"/>
    </row>
    <row r="18" spans="5:9" x14ac:dyDescent="0.45">
      <c r="E18" s="21"/>
      <c r="F18" s="19"/>
      <c r="G18" s="20"/>
      <c r="I18" s="10"/>
    </row>
    <row r="19" spans="5:9" x14ac:dyDescent="0.45">
      <c r="E19" s="21"/>
      <c r="F19" s="19"/>
      <c r="G19" s="19"/>
    </row>
    <row r="20" spans="5:9" x14ac:dyDescent="0.45">
      <c r="E20" s="21"/>
      <c r="F20" s="19"/>
      <c r="G20" s="103"/>
    </row>
    <row r="21" spans="5:9" x14ac:dyDescent="0.45">
      <c r="E21" s="21"/>
      <c r="F21" s="19"/>
      <c r="G21" s="20"/>
      <c r="I21" s="13"/>
    </row>
    <row r="22" spans="5:9" x14ac:dyDescent="0.45">
      <c r="E22" s="21"/>
      <c r="F22" s="19"/>
      <c r="G22" s="20"/>
    </row>
    <row r="23" spans="5:9" x14ac:dyDescent="0.45">
      <c r="E23" s="21"/>
      <c r="F23" s="19"/>
      <c r="G23" s="19"/>
    </row>
    <row r="24" spans="5:9" x14ac:dyDescent="0.45">
      <c r="F24" s="13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6" orientation="landscape" r:id="rId1"/>
  <ignoredErrors>
    <ignoredError sqref="G7:G9 G11:G12 L1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rightToLeft="1" view="pageBreakPreview" zoomScale="90" zoomScaleNormal="100" zoomScaleSheetLayoutView="90" workbookViewId="0">
      <selection activeCell="B4" sqref="B4:B5"/>
    </sheetView>
  </sheetViews>
  <sheetFormatPr defaultRowHeight="18.75" x14ac:dyDescent="0.45"/>
  <cols>
    <col min="1" max="1" width="3.85546875" style="1" customWidth="1"/>
    <col min="2" max="2" width="30.5703125" style="1" bestFit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29"/>
      <c r="C1" s="186" t="s">
        <v>0</v>
      </c>
      <c r="D1" s="186"/>
      <c r="E1" s="186"/>
      <c r="F1" s="186"/>
      <c r="G1" s="186"/>
      <c r="H1" s="186"/>
      <c r="I1" s="186"/>
      <c r="J1" s="187"/>
    </row>
    <row r="2" spans="2:10" ht="24" x14ac:dyDescent="0.45">
      <c r="B2" s="30"/>
      <c r="C2" s="189" t="s">
        <v>44</v>
      </c>
      <c r="D2" s="189"/>
      <c r="E2" s="189"/>
      <c r="F2" s="189"/>
      <c r="G2" s="189"/>
      <c r="H2" s="189"/>
      <c r="I2" s="189"/>
      <c r="J2" s="190"/>
    </row>
    <row r="3" spans="2:10" ht="24" x14ac:dyDescent="0.45">
      <c r="B3" s="32" t="s">
        <v>80</v>
      </c>
      <c r="C3" s="192" t="str">
        <f>سهام!C3</f>
        <v>برای ماه منتهی به 1400/07/30</v>
      </c>
      <c r="D3" s="192"/>
      <c r="E3" s="192"/>
      <c r="F3" s="192"/>
      <c r="G3" s="192"/>
      <c r="H3" s="192"/>
      <c r="I3" s="192"/>
      <c r="J3" s="193"/>
    </row>
    <row r="4" spans="2:10" x14ac:dyDescent="0.45">
      <c r="B4" s="130" t="s">
        <v>48</v>
      </c>
      <c r="C4" s="130" t="s">
        <v>46</v>
      </c>
      <c r="D4" s="130" t="s">
        <v>46</v>
      </c>
      <c r="E4" s="130" t="s">
        <v>46</v>
      </c>
      <c r="F4" s="130" t="s">
        <v>46</v>
      </c>
      <c r="G4" s="130" t="s">
        <v>47</v>
      </c>
      <c r="H4" s="130" t="s">
        <v>47</v>
      </c>
      <c r="I4" s="130" t="s">
        <v>47</v>
      </c>
      <c r="J4" s="130" t="s">
        <v>47</v>
      </c>
    </row>
    <row r="5" spans="2:10" x14ac:dyDescent="0.45">
      <c r="B5" s="130" t="s">
        <v>48</v>
      </c>
      <c r="C5" s="130" t="s">
        <v>65</v>
      </c>
      <c r="D5" s="130" t="s">
        <v>63</v>
      </c>
      <c r="E5" s="130" t="s">
        <v>64</v>
      </c>
      <c r="F5" s="130" t="s">
        <v>66</v>
      </c>
      <c r="G5" s="130" t="s">
        <v>65</v>
      </c>
      <c r="H5" s="130" t="s">
        <v>63</v>
      </c>
      <c r="I5" s="130" t="s">
        <v>64</v>
      </c>
      <c r="J5" s="130" t="s">
        <v>66</v>
      </c>
    </row>
    <row r="6" spans="2:10" ht="22.5" customHeight="1" x14ac:dyDescent="0.45">
      <c r="B6" s="45" t="s">
        <v>124</v>
      </c>
      <c r="C6" s="45">
        <v>301570363</v>
      </c>
      <c r="D6" s="45">
        <v>-101500000</v>
      </c>
      <c r="E6" s="45">
        <v>0</v>
      </c>
      <c r="F6" s="45">
        <v>200070363</v>
      </c>
      <c r="G6" s="45">
        <v>301570363</v>
      </c>
      <c r="H6" s="45">
        <v>-101500000</v>
      </c>
      <c r="I6" s="45">
        <v>0</v>
      </c>
      <c r="J6" s="45">
        <v>200070363</v>
      </c>
    </row>
    <row r="7" spans="2:10" ht="22.5" customHeight="1" x14ac:dyDescent="0.45">
      <c r="B7" s="45" t="s">
        <v>120</v>
      </c>
      <c r="C7" s="45">
        <v>273206556</v>
      </c>
      <c r="D7" s="45">
        <v>-101500000</v>
      </c>
      <c r="E7" s="45">
        <v>0</v>
      </c>
      <c r="F7" s="45">
        <v>171706556</v>
      </c>
      <c r="G7" s="45">
        <v>273206556</v>
      </c>
      <c r="H7" s="45">
        <v>-101500000</v>
      </c>
      <c r="I7" s="45">
        <v>0</v>
      </c>
      <c r="J7" s="45">
        <v>171706556</v>
      </c>
    </row>
    <row r="8" spans="2:10" ht="24" x14ac:dyDescent="0.45">
      <c r="B8" s="5" t="s">
        <v>66</v>
      </c>
      <c r="C8" s="45">
        <f t="shared" ref="C8:H8" si="0">SUM(C6:C7)</f>
        <v>574776919</v>
      </c>
      <c r="D8" s="45">
        <f t="shared" si="0"/>
        <v>-203000000</v>
      </c>
      <c r="E8" s="45">
        <f t="shared" si="0"/>
        <v>0</v>
      </c>
      <c r="F8" s="45">
        <f t="shared" si="0"/>
        <v>371776919</v>
      </c>
      <c r="G8" s="79">
        <f t="shared" si="0"/>
        <v>574776919</v>
      </c>
      <c r="H8" s="45">
        <f t="shared" si="0"/>
        <v>-203000000</v>
      </c>
      <c r="I8" s="45">
        <f t="shared" ref="I8" si="1">SUM(I6:I6)</f>
        <v>0</v>
      </c>
      <c r="J8" s="45">
        <f>SUM(J6:J7)</f>
        <v>371776919</v>
      </c>
    </row>
    <row r="9" spans="2:10" x14ac:dyDescent="0.45">
      <c r="D9" s="12"/>
    </row>
    <row r="11" spans="2:10" x14ac:dyDescent="0.45">
      <c r="F11" s="12"/>
      <c r="I11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B1:M18"/>
  <sheetViews>
    <sheetView rightToLeft="1" view="pageBreakPreview" zoomScaleNormal="100" zoomScaleSheetLayoutView="100" workbookViewId="0">
      <selection activeCell="B5" sqref="B5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6" style="1" bestFit="1" customWidth="1"/>
    <col min="8" max="8" width="4.140625" style="1" customWidth="1"/>
    <col min="9" max="10" width="9.140625" style="1"/>
    <col min="11" max="11" width="19.28515625" style="1" hidden="1" customWidth="1"/>
    <col min="12" max="12" width="18.28515625" style="1" hidden="1" customWidth="1"/>
    <col min="13" max="13" width="19.85546875" style="1" hidden="1" customWidth="1"/>
    <col min="14" max="14" width="3.28515625" style="1" customWidth="1"/>
    <col min="15" max="16384" width="9.140625" style="1"/>
  </cols>
  <sheetData>
    <row r="1" spans="2:13" ht="24" x14ac:dyDescent="0.45">
      <c r="B1" s="29"/>
      <c r="C1" s="186" t="s">
        <v>0</v>
      </c>
      <c r="D1" s="186"/>
      <c r="E1" s="186"/>
      <c r="F1" s="186"/>
      <c r="G1" s="187"/>
    </row>
    <row r="2" spans="2:13" ht="24" x14ac:dyDescent="0.45">
      <c r="B2" s="30"/>
      <c r="C2" s="189" t="s">
        <v>44</v>
      </c>
      <c r="D2" s="189"/>
      <c r="E2" s="189"/>
      <c r="F2" s="189"/>
      <c r="G2" s="190"/>
    </row>
    <row r="3" spans="2:13" ht="24" x14ac:dyDescent="0.45">
      <c r="B3" s="32" t="s">
        <v>80</v>
      </c>
      <c r="C3" s="192" t="str">
        <f>سهام!C3</f>
        <v>برای ماه منتهی به 1400/07/30</v>
      </c>
      <c r="D3" s="192"/>
      <c r="E3" s="192"/>
      <c r="F3" s="192"/>
      <c r="G3" s="193"/>
    </row>
    <row r="4" spans="2:13" x14ac:dyDescent="0.45">
      <c r="B4" s="130" t="s">
        <v>67</v>
      </c>
      <c r="C4" s="130" t="s">
        <v>67</v>
      </c>
      <c r="D4" s="130" t="s">
        <v>46</v>
      </c>
      <c r="E4" s="130" t="s">
        <v>46</v>
      </c>
      <c r="F4" s="130" t="s">
        <v>47</v>
      </c>
      <c r="G4" s="130" t="s">
        <v>47</v>
      </c>
      <c r="L4" s="1" t="s">
        <v>114</v>
      </c>
    </row>
    <row r="5" spans="2:13" x14ac:dyDescent="0.45">
      <c r="B5" s="130" t="s">
        <v>68</v>
      </c>
      <c r="C5" s="130" t="s">
        <v>37</v>
      </c>
      <c r="D5" s="130" t="s">
        <v>69</v>
      </c>
      <c r="E5" s="130" t="s">
        <v>70</v>
      </c>
      <c r="F5" s="130" t="s">
        <v>69</v>
      </c>
      <c r="G5" s="130" t="s">
        <v>70</v>
      </c>
      <c r="K5" s="1" t="s">
        <v>115</v>
      </c>
    </row>
    <row r="6" spans="2:13" ht="32.25" customHeight="1" x14ac:dyDescent="0.45">
      <c r="B6" s="3" t="s">
        <v>43</v>
      </c>
      <c r="C6" s="58" t="s">
        <v>106</v>
      </c>
      <c r="D6" s="45">
        <v>80213436</v>
      </c>
      <c r="E6" s="45">
        <f>D6/L6</f>
        <v>3.6310214665685716E-5</v>
      </c>
      <c r="F6" s="45">
        <v>84025504</v>
      </c>
      <c r="G6" s="45">
        <f>F6/M6</f>
        <v>1.6887228696386274E-5</v>
      </c>
      <c r="K6" s="112">
        <v>2766568536423</v>
      </c>
      <c r="L6" s="111">
        <v>2209114893385.75</v>
      </c>
      <c r="M6" s="112">
        <f t="shared" ref="M6:M11" si="0">L6+K6</f>
        <v>4975683429808.75</v>
      </c>
    </row>
    <row r="7" spans="2:13" ht="36.75" customHeight="1" x14ac:dyDescent="0.45">
      <c r="B7" s="3" t="s">
        <v>43</v>
      </c>
      <c r="C7" s="58" t="s">
        <v>105</v>
      </c>
      <c r="D7" s="45">
        <v>64456670</v>
      </c>
      <c r="E7" s="110">
        <f>D7/L7</f>
        <v>1.3781583501664395E-4</v>
      </c>
      <c r="F7" s="45">
        <v>153648955</v>
      </c>
      <c r="G7" s="77">
        <f t="shared" ref="G7:G8" si="1">F7/M7</f>
        <v>1.2790056805683179E-4</v>
      </c>
      <c r="K7" s="112">
        <v>733614177457.5</v>
      </c>
      <c r="L7" s="111">
        <v>467701479965.75</v>
      </c>
      <c r="M7" s="112">
        <f t="shared" si="0"/>
        <v>1201315657423.25</v>
      </c>
    </row>
    <row r="8" spans="2:13" ht="32.25" customHeight="1" x14ac:dyDescent="0.45">
      <c r="B8" s="3" t="s">
        <v>43</v>
      </c>
      <c r="C8" s="58" t="s">
        <v>107</v>
      </c>
      <c r="D8" s="45">
        <v>10350021</v>
      </c>
      <c r="E8" s="117">
        <f>D8/L8</f>
        <v>1.9000673421556638E-4</v>
      </c>
      <c r="F8" s="45">
        <v>16950401</v>
      </c>
      <c r="G8" s="77">
        <f t="shared" si="1"/>
        <v>1.0976351150065729E-4</v>
      </c>
      <c r="K8" s="112">
        <v>99954691416.75</v>
      </c>
      <c r="L8" s="111">
        <v>54471864077.5</v>
      </c>
      <c r="M8" s="112">
        <f t="shared" si="0"/>
        <v>154426555494.25</v>
      </c>
    </row>
    <row r="9" spans="2:13" ht="32.25" customHeight="1" x14ac:dyDescent="0.45">
      <c r="B9" s="3" t="s">
        <v>43</v>
      </c>
      <c r="C9" s="58" t="s">
        <v>109</v>
      </c>
      <c r="D9" s="45">
        <v>767082</v>
      </c>
      <c r="E9" s="45">
        <f t="shared" ref="E9:E10" si="2">D9/L9</f>
        <v>4.0026646154358419E-5</v>
      </c>
      <c r="F9" s="45">
        <v>2284824</v>
      </c>
      <c r="G9" s="45">
        <f>F9/M9</f>
        <v>2.8911776692459667E-6</v>
      </c>
      <c r="K9" s="112">
        <v>771110220866.75</v>
      </c>
      <c r="L9" s="111">
        <v>19164283638.5</v>
      </c>
      <c r="M9" s="112">
        <f t="shared" si="0"/>
        <v>790274504505.25</v>
      </c>
    </row>
    <row r="10" spans="2:13" ht="32.25" customHeight="1" x14ac:dyDescent="0.45">
      <c r="B10" s="3" t="s">
        <v>43</v>
      </c>
      <c r="C10" s="58" t="s">
        <v>108</v>
      </c>
      <c r="D10" s="45">
        <v>16658638</v>
      </c>
      <c r="E10" s="117">
        <f t="shared" si="2"/>
        <v>1.4081432566538811E-4</v>
      </c>
      <c r="F10" s="45">
        <v>35143242</v>
      </c>
      <c r="G10" s="77">
        <f>F10/M10</f>
        <v>7.5203980684725814E-5</v>
      </c>
      <c r="K10" s="112">
        <v>349003455377.75</v>
      </c>
      <c r="L10" s="111">
        <v>118302153714</v>
      </c>
      <c r="M10" s="112">
        <f t="shared" si="0"/>
        <v>467305609091.75</v>
      </c>
    </row>
    <row r="11" spans="2:13" ht="32.25" customHeight="1" x14ac:dyDescent="0.45">
      <c r="B11" s="3" t="s">
        <v>43</v>
      </c>
      <c r="C11" s="58" t="s">
        <v>110</v>
      </c>
      <c r="D11" s="45">
        <v>3718379</v>
      </c>
      <c r="E11" s="45">
        <f>D11/L11</f>
        <v>2.9057931566224266E-5</v>
      </c>
      <c r="F11" s="45">
        <v>7405804</v>
      </c>
      <c r="G11" s="45">
        <f>F11/M11</f>
        <v>4.324286629091028E-5</v>
      </c>
      <c r="K11" s="112">
        <v>43296371575.5</v>
      </c>
      <c r="L11" s="111">
        <v>127964338808</v>
      </c>
      <c r="M11" s="112">
        <f t="shared" si="0"/>
        <v>171260710383.5</v>
      </c>
    </row>
    <row r="12" spans="2:13" ht="29.25" customHeight="1" x14ac:dyDescent="0.45">
      <c r="B12" s="196" t="s">
        <v>66</v>
      </c>
      <c r="C12" s="197"/>
      <c r="D12" s="76">
        <f>SUM(D6:D11)</f>
        <v>176164226</v>
      </c>
      <c r="E12" s="77">
        <f>SUM(E6:E11)</f>
        <v>5.7403168728386688E-4</v>
      </c>
      <c r="F12" s="76">
        <f>SUM(F6:F11)</f>
        <v>299458730</v>
      </c>
      <c r="G12" s="117">
        <f>SUM(G6:G11)</f>
        <v>3.7588933289875741E-4</v>
      </c>
    </row>
    <row r="13" spans="2:13" x14ac:dyDescent="0.45">
      <c r="F13" s="64"/>
    </row>
    <row r="14" spans="2:13" x14ac:dyDescent="0.45">
      <c r="E14" s="82"/>
      <c r="F14" s="83"/>
      <c r="G14" s="82"/>
    </row>
    <row r="16" spans="2:13" x14ac:dyDescent="0.45">
      <c r="D16" s="70"/>
      <c r="E16" s="70"/>
      <c r="F16" s="71"/>
      <c r="G16" s="11"/>
    </row>
    <row r="17" spans="5:7" x14ac:dyDescent="0.45">
      <c r="E17" s="43"/>
      <c r="G17" s="12"/>
    </row>
    <row r="18" spans="5:7" x14ac:dyDescent="0.45">
      <c r="G18" s="108"/>
    </row>
  </sheetData>
  <mergeCells count="13">
    <mergeCell ref="C1:G1"/>
    <mergeCell ref="C2:G2"/>
    <mergeCell ref="C3:G3"/>
    <mergeCell ref="B12:C12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  <ignoredErrors>
    <ignoredError sqref="C8 C6:C7 C11 C9:C1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topLeftCell="A2" zoomScale="110" zoomScaleNormal="100" zoomScaleSheetLayoutView="110" workbookViewId="0">
      <selection activeCell="A5" sqref="A5:A6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98" t="s">
        <v>0</v>
      </c>
      <c r="B1" s="198"/>
      <c r="C1" s="199"/>
    </row>
    <row r="2" spans="1:3" ht="21" x14ac:dyDescent="0.45">
      <c r="A2" s="198" t="s">
        <v>44</v>
      </c>
      <c r="B2" s="198"/>
      <c r="C2" s="199"/>
    </row>
    <row r="3" spans="1:3" ht="21" x14ac:dyDescent="0.45">
      <c r="A3" s="200" t="str">
        <f>سهام!C3</f>
        <v>برای ماه منتهی به 1400/07/30</v>
      </c>
      <c r="B3" s="200"/>
      <c r="C3" s="201"/>
    </row>
    <row r="4" spans="1:3" ht="21" x14ac:dyDescent="0.45">
      <c r="A4" s="39" t="s">
        <v>80</v>
      </c>
      <c r="B4" s="37"/>
      <c r="C4" s="38"/>
    </row>
    <row r="5" spans="1:3" x14ac:dyDescent="0.45">
      <c r="A5" s="130" t="s">
        <v>71</v>
      </c>
      <c r="B5" s="130" t="s">
        <v>46</v>
      </c>
      <c r="C5" s="130" t="str">
        <f>سهام!J4</f>
        <v>1400/07/30</v>
      </c>
    </row>
    <row r="6" spans="1:3" x14ac:dyDescent="0.45">
      <c r="A6" s="130" t="s">
        <v>71</v>
      </c>
      <c r="B6" s="130" t="s">
        <v>40</v>
      </c>
      <c r="C6" s="130" t="s">
        <v>40</v>
      </c>
    </row>
    <row r="7" spans="1:3" x14ac:dyDescent="0.45">
      <c r="A7" s="2" t="s">
        <v>95</v>
      </c>
      <c r="B7" s="4">
        <v>228452906</v>
      </c>
      <c r="C7" s="4">
        <v>6124845996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6" t="s">
        <v>66</v>
      </c>
      <c r="B10" s="15">
        <f>SUM(B7:B9)</f>
        <v>228452906</v>
      </c>
      <c r="C10" s="15">
        <f>SUM(C7:C9)</f>
        <v>6124845996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J14"/>
  <sheetViews>
    <sheetView rightToLeft="1" view="pageBreakPreview" zoomScale="110" zoomScaleNormal="110" zoomScaleSheetLayoutView="110" workbookViewId="0">
      <selection activeCell="B5" sqref="B5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9" width="17.5703125" style="1" bestFit="1" customWidth="1"/>
    <col min="10" max="10" width="16.42578125" style="1" bestFit="1" customWidth="1"/>
    <col min="11" max="16384" width="9.140625" style="1"/>
  </cols>
  <sheetData>
    <row r="1" spans="2:10" ht="24" customHeight="1" x14ac:dyDescent="0.45">
      <c r="B1" s="202" t="s">
        <v>0</v>
      </c>
      <c r="C1" s="203"/>
      <c r="D1" s="203"/>
      <c r="E1" s="204"/>
    </row>
    <row r="2" spans="2:10" ht="24" customHeight="1" x14ac:dyDescent="0.45">
      <c r="B2" s="205" t="s">
        <v>44</v>
      </c>
      <c r="C2" s="206"/>
      <c r="D2" s="206"/>
      <c r="E2" s="207"/>
    </row>
    <row r="3" spans="2:10" ht="24" customHeight="1" x14ac:dyDescent="0.45">
      <c r="B3" s="208" t="str">
        <f>سهام!C3</f>
        <v>برای ماه منتهی به 1400/07/30</v>
      </c>
      <c r="C3" s="192"/>
      <c r="D3" s="192"/>
      <c r="E3" s="209"/>
      <c r="H3" s="69"/>
    </row>
    <row r="4" spans="2:10" ht="24" customHeight="1" x14ac:dyDescent="0.45">
      <c r="B4" s="55" t="s">
        <v>80</v>
      </c>
      <c r="C4" s="39"/>
      <c r="D4" s="40"/>
      <c r="E4" s="56"/>
      <c r="H4" s="69"/>
      <c r="I4" s="69"/>
    </row>
    <row r="5" spans="2:10" x14ac:dyDescent="0.45">
      <c r="B5" s="211" t="s">
        <v>48</v>
      </c>
      <c r="C5" s="87" t="s">
        <v>81</v>
      </c>
      <c r="D5" s="212" t="s">
        <v>40</v>
      </c>
      <c r="E5" s="213" t="s">
        <v>12</v>
      </c>
      <c r="J5" s="69"/>
    </row>
    <row r="6" spans="2:10" x14ac:dyDescent="0.45">
      <c r="B6" s="57" t="s">
        <v>74</v>
      </c>
      <c r="C6" s="88" t="s">
        <v>82</v>
      </c>
      <c r="D6" s="45">
        <v>350175736684</v>
      </c>
      <c r="E6" s="66">
        <f>ABS(D6)/10637987255140</f>
        <v>3.2917480373442276E-2</v>
      </c>
      <c r="H6" s="69"/>
      <c r="J6" s="69"/>
    </row>
    <row r="7" spans="2:10" x14ac:dyDescent="0.45">
      <c r="B7" s="57" t="s">
        <v>75</v>
      </c>
      <c r="C7" s="88" t="s">
        <v>83</v>
      </c>
      <c r="D7" s="45">
        <v>371776919</v>
      </c>
      <c r="E7" s="89">
        <f>ABS(D7)/10637987255140</f>
        <v>3.4948050799775775E-5</v>
      </c>
      <c r="H7" s="67"/>
    </row>
    <row r="8" spans="2:10" ht="19.5" thickBot="1" x14ac:dyDescent="0.5">
      <c r="B8" s="90" t="s">
        <v>76</v>
      </c>
      <c r="C8" s="91" t="s">
        <v>84</v>
      </c>
      <c r="D8" s="45">
        <v>176164226</v>
      </c>
      <c r="E8" s="92">
        <f>ABS(D8)/10637987255140</f>
        <v>1.6559920760845243E-5</v>
      </c>
      <c r="H8" s="69"/>
    </row>
    <row r="9" spans="2:10" ht="19.5" thickBot="1" x14ac:dyDescent="0.5">
      <c r="B9" s="214" t="s">
        <v>66</v>
      </c>
      <c r="C9" s="215"/>
      <c r="D9" s="93">
        <f>SUM(D6:D8)</f>
        <v>350723677829</v>
      </c>
      <c r="E9" s="68">
        <f>SUM(E6:E8)</f>
        <v>3.2968988345002892E-2</v>
      </c>
      <c r="H9" s="10"/>
      <c r="I9" s="69"/>
    </row>
    <row r="10" spans="2:10" x14ac:dyDescent="0.45">
      <c r="B10" s="210" t="s">
        <v>132</v>
      </c>
      <c r="C10" s="210"/>
      <c r="D10" s="210"/>
      <c r="E10" s="210"/>
    </row>
    <row r="11" spans="2:10" ht="12.75" customHeight="1" x14ac:dyDescent="0.45"/>
    <row r="12" spans="2:10" x14ac:dyDescent="0.45">
      <c r="D12" s="10"/>
      <c r="E12" s="10"/>
    </row>
    <row r="13" spans="2:10" x14ac:dyDescent="0.45">
      <c r="D13" s="13"/>
    </row>
    <row r="14" spans="2:10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مهدی اسلامی</cp:lastModifiedBy>
  <cp:lastPrinted>2020-07-27T06:00:06Z</cp:lastPrinted>
  <dcterms:created xsi:type="dcterms:W3CDTF">2018-12-22T09:13:23Z</dcterms:created>
  <dcterms:modified xsi:type="dcterms:W3CDTF">2021-10-30T06:08:03Z</dcterms:modified>
</cp:coreProperties>
</file>