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شهریور 1400\"/>
    </mc:Choice>
  </mc:AlternateContent>
  <bookViews>
    <workbookView xWindow="0" yWindow="0" windowWidth="24000" windowHeight="930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'!$A$1:$H$13</definedName>
    <definedName name="_xlnm.Print_Area" localSheetId="7">'درآمد سود سهام '!$A$1:$L$8</definedName>
    <definedName name="_xlnm.Print_Area" localSheetId="8">'درآمد ناشی از تغییر قیمت اوراق '!$A$1:$K$14</definedName>
    <definedName name="_xlnm.Print_Area" localSheetId="9">'درآمد ناشی از فروش '!$A$1:$K$15</definedName>
    <definedName name="_xlnm.Print_Area" localSheetId="5">'سپرده '!$A$1:$L$14</definedName>
    <definedName name="_xlnm.Print_Area" localSheetId="11">'سرمایه‌گذاری در اوراق بهادار '!$A$1:$K$8</definedName>
    <definedName name="_xlnm.Print_Area" localSheetId="10">'سرمایه‌گذاری در سهام '!$A$1:$M$15</definedName>
    <definedName name="_xlnm.Print_Area" localSheetId="6">'سود اوراق بهادار و سپرده بانکی '!$A$1:$L$14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L14" i="1" l="1"/>
  <c r="M14" i="1"/>
  <c r="E14" i="1"/>
  <c r="E11" i="13" l="1"/>
  <c r="G10" i="13"/>
  <c r="G9" i="13"/>
  <c r="M7" i="13"/>
  <c r="M8" i="13"/>
  <c r="M9" i="13"/>
  <c r="M10" i="13"/>
  <c r="M11" i="13"/>
  <c r="M6" i="13"/>
  <c r="E7" i="13" l="1"/>
  <c r="G6" i="13" l="1"/>
  <c r="E8" i="15"/>
  <c r="E7" i="15"/>
  <c r="E6" i="15"/>
  <c r="I13" i="11" l="1"/>
  <c r="J13" i="11"/>
  <c r="K13" i="11"/>
  <c r="L10" i="11" s="1"/>
  <c r="L9" i="11"/>
  <c r="L8" i="11"/>
  <c r="L7" i="11"/>
  <c r="G11" i="11"/>
  <c r="G10" i="11"/>
  <c r="G9" i="11"/>
  <c r="G8" i="11"/>
  <c r="G7" i="11"/>
  <c r="G6" i="11"/>
  <c r="J14" i="10"/>
  <c r="I14" i="10"/>
  <c r="H14" i="10"/>
  <c r="F14" i="10"/>
  <c r="E13" i="9"/>
  <c r="D13" i="9"/>
  <c r="L6" i="11" l="1"/>
  <c r="K13" i="7"/>
  <c r="I13" i="7"/>
  <c r="H13" i="7"/>
  <c r="F13" i="7"/>
  <c r="H7" i="7"/>
  <c r="K13" i="6"/>
  <c r="J13" i="6" l="1"/>
  <c r="I13" i="6"/>
  <c r="H13" i="6"/>
  <c r="G13" i="6"/>
  <c r="N14" i="1"/>
  <c r="I14" i="1"/>
  <c r="G14" i="1"/>
  <c r="C10" i="14" l="1"/>
  <c r="E9" i="13" l="1"/>
  <c r="E8" i="13"/>
  <c r="E10" i="13"/>
  <c r="G7" i="13"/>
  <c r="G8" i="13"/>
  <c r="G11" i="13"/>
  <c r="F12" i="13"/>
  <c r="D12" i="13"/>
  <c r="E12" i="13" l="1"/>
  <c r="E9" i="15"/>
  <c r="D9" i="15"/>
  <c r="F13" i="11"/>
  <c r="E13" i="11"/>
  <c r="D13" i="11"/>
  <c r="D14" i="10"/>
  <c r="E14" i="10"/>
  <c r="J13" i="9"/>
  <c r="I13" i="9"/>
  <c r="H13" i="9"/>
  <c r="F13" i="9"/>
  <c r="D14" i="1" l="1"/>
  <c r="H13" i="11" l="1"/>
  <c r="C13" i="11"/>
  <c r="J7" i="8"/>
  <c r="J13" i="7"/>
  <c r="H12" i="7"/>
  <c r="H11" i="7"/>
  <c r="H10" i="7"/>
  <c r="H9" i="7"/>
  <c r="H8" i="7"/>
  <c r="L11" i="11" l="1"/>
  <c r="B10" i="14"/>
  <c r="G7" i="12"/>
  <c r="J7" i="12"/>
  <c r="I7" i="12"/>
  <c r="K7" i="8"/>
  <c r="I7" i="8"/>
  <c r="G7" i="8" l="1"/>
  <c r="F7" i="12" l="1"/>
  <c r="E7" i="12"/>
  <c r="D7" i="12"/>
  <c r="C7" i="12"/>
  <c r="H7" i="8" l="1"/>
  <c r="F7" i="8"/>
  <c r="H7" i="12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<sst xmlns="http://schemas.openxmlformats.org/spreadsheetml/2006/main" count="480" uniqueCount="121">
  <si>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</si>
  <si>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</si>
  <si>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</si>
  <si>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</si>
  <si>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</si>
  <si>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</si>
  <si>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</si>
  <si>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</si>
  <si>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</si>
  <si>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</si>
  <si>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</si>
  <si>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</si>
  <si>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</si>
  <si>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</si>
  <si>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</si>
  <si>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</si>
  <si>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</si>
  <si>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</si>
  <si>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</si>
  <si>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</si>
  <si>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</si>
  <si>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</si>
  <si>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</si>
  <si>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</si>
  <si>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</si>
  <si>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</si>
  <si>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</si>
  <si>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</si>
  <si>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</si>
  <si>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</si>
  <si>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</si>
  <si>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</si>
  <si>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</si>
  <si>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</si>
  <si>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</si>
  <si>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</si>
  <si>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</si>
  <si>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</si>
  <si>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</si>
  <si>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</si>
  <si>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</si>
  <si>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</si>
  <si>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</si>
  <si>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</si>
  <si>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</si>
  <si>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</si>
  <si>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</si>
  <si>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</si>
  <si>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</si>
  <si>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</si>
  <si>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</si>
  <si>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</si>
  <si>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</si>
  <si>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</si>
  <si>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</si>
  <si>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</si>
  <si>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</si>
  <si>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</si>
  <si>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</si>
  <si>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</si>
  <si>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</si>
  <si>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</si>
  <si>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</si>
  <si>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</si>
  <si>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</si>
  <si>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</si>
  <si>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</si>
  <si>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</si>
  <si>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</si>
  <si>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</si>
  <si>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</si>
  <si>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</si>
  <si>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</si>
  <si>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</si>
  <si>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</si>
  <si>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</si>
  <si>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</si>
  <si>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</si>
  <si>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</si>
  <si>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</si>
  <si>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</si>
  <si>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</si>
  <si>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</si>
  <si>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</si>
  <si>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</si>
  <si>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</si>
  <si>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</si>
  <si>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</si>
  <si>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</si>
  <si>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</si>
  <si>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</si>
  <si>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</si>
  <si>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</si>
  <si>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</si>
  <si>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</si>
  <si>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</si>
  <si>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</si>
  <si>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</si>
  <si>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</si>
  <si>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</si>
  <si>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</si>
  <si>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جمع کل</t>
  </si>
  <si>
    <t>بازرگانی و تولیدی مرجان کار</t>
  </si>
  <si>
    <t>1398/07/20</t>
  </si>
  <si>
    <t>1400/01/31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</si>
  <si>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</si>
  <si>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</si>
  <si>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</si>
  <si>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</si>
  <si>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</si>
  <si>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</si>
  <si>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</si>
  <si>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</si>
  <si>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ح . س. توسعه گوهران امید</t>
  </si>
  <si>
    <t>1400/05/31</t>
  </si>
  <si>
    <t>میانگین</t>
  </si>
  <si>
    <t>ماه قبل</t>
  </si>
  <si>
    <t>برای ماه منتهی به 1400/06/31</t>
  </si>
  <si>
    <t>1400/06/31</t>
  </si>
  <si>
    <t>(0.3)%</t>
  </si>
  <si>
    <t>*مبلغ خالص دارایی ها در تاریخ افشای گزارش 10.251.233.931.668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</si>
</sst>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0_ ;[Red]\-0\ "/>
    <numFmt numFmtId="169" formatCode="_ * #,##0_-_ ;_ * #,##0\-_ ;_ * &quot;-&quot;??_-_ ;_ @_ "/>
    <numFmt numFmtId="170" formatCode="0.0%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6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6" fillId="2" borderId="11" xfId="1" applyNumberFormat="1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68" fontId="14" fillId="0" borderId="24" xfId="2" applyNumberFormat="1" applyFont="1" applyBorder="1" applyAlignment="1">
      <alignment horizontal="center" vertical="center"/>
    </xf>
    <xf numFmtId="9" fontId="14" fillId="0" borderId="23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69" fontId="19" fillId="0" borderId="1" xfId="1" applyNumberFormat="1" applyFont="1" applyBorder="1" applyAlignment="1">
      <alignment horizontal="center" vertical="center"/>
    </xf>
    <xf numFmtId="169" fontId="1" fillId="0" borderId="0" xfId="0" applyNumberFormat="1" applyFont="1"/>
    <xf numFmtId="170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70" fontId="1" fillId="0" borderId="1" xfId="2" applyNumberFormat="1" applyFont="1" applyBorder="1" applyAlignment="1">
      <alignment horizontal="center" vertical="center"/>
    </xf>
    <xf numFmtId="49" fontId="16" fillId="0" borderId="1" xfId="2" applyNumberFormat="1" applyFont="1" applyBorder="1" applyAlignment="1">
      <alignment horizontal="center" vertical="center"/>
    </xf>
    <xf numFmtId="10" fontId="6" fillId="2" borderId="1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C1" zoomScale="90" zoomScaleNormal="90" zoomScaleSheetLayoutView="90" workbookViewId="0">
      <selection activeCell="B4" sqref="B4:B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24" t="s">
        <v>0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</row>
    <row r="2" spans="2:16" ht="26.25" x14ac:dyDescent="0.45">
      <c r="B2" s="48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</row>
    <row r="3" spans="2:16" ht="26.25" x14ac:dyDescent="0.45">
      <c r="B3" s="49" t="s">
        <v>79</v>
      </c>
      <c r="C3" s="130" t="s">
        <v>117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1"/>
    </row>
    <row r="4" spans="2:16" ht="24.75" customHeight="1" x14ac:dyDescent="0.45">
      <c r="B4" s="132" t="s">
        <v>2</v>
      </c>
      <c r="C4" s="123" t="s">
        <v>114</v>
      </c>
      <c r="D4" s="123" t="s">
        <v>3</v>
      </c>
      <c r="E4" s="123" t="s">
        <v>3</v>
      </c>
      <c r="F4" s="123" t="s">
        <v>4</v>
      </c>
      <c r="G4" s="123" t="s">
        <v>4</v>
      </c>
      <c r="H4" s="123" t="s">
        <v>4</v>
      </c>
      <c r="I4" s="123" t="s">
        <v>4</v>
      </c>
      <c r="J4" s="123" t="s">
        <v>118</v>
      </c>
      <c r="K4" s="123" t="s">
        <v>5</v>
      </c>
      <c r="L4" s="123" t="s">
        <v>5</v>
      </c>
      <c r="M4" s="123" t="s">
        <v>5</v>
      </c>
      <c r="N4" s="136" t="s">
        <v>5</v>
      </c>
    </row>
    <row r="5" spans="2:16" ht="26.25" customHeight="1" x14ac:dyDescent="0.45">
      <c r="B5" s="133"/>
      <c r="C5" s="123" t="s">
        <v>6</v>
      </c>
      <c r="D5" s="123" t="s">
        <v>7</v>
      </c>
      <c r="E5" s="123" t="s">
        <v>8</v>
      </c>
      <c r="F5" s="123" t="s">
        <v>9</v>
      </c>
      <c r="G5" s="123" t="s">
        <v>9</v>
      </c>
      <c r="H5" s="123" t="s">
        <v>10</v>
      </c>
      <c r="I5" s="123" t="s">
        <v>10</v>
      </c>
      <c r="J5" s="123" t="s">
        <v>6</v>
      </c>
      <c r="K5" s="123" t="s">
        <v>11</v>
      </c>
      <c r="L5" s="123" t="s">
        <v>7</v>
      </c>
      <c r="M5" s="123" t="s">
        <v>8</v>
      </c>
      <c r="N5" s="135" t="s">
        <v>12</v>
      </c>
    </row>
    <row r="6" spans="2:16" ht="29.25" customHeight="1" x14ac:dyDescent="0.45">
      <c r="B6" s="134"/>
      <c r="C6" s="123" t="s">
        <v>6</v>
      </c>
      <c r="D6" s="123" t="s">
        <v>7</v>
      </c>
      <c r="E6" s="123" t="s">
        <v>8</v>
      </c>
      <c r="F6" s="123" t="s">
        <v>6</v>
      </c>
      <c r="G6" s="123" t="s">
        <v>7</v>
      </c>
      <c r="H6" s="123" t="s">
        <v>6</v>
      </c>
      <c r="I6" s="123" t="s">
        <v>13</v>
      </c>
      <c r="J6" s="123" t="s">
        <v>6</v>
      </c>
      <c r="K6" s="123" t="s">
        <v>11</v>
      </c>
      <c r="L6" s="123" t="s">
        <v>7</v>
      </c>
      <c r="M6" s="123" t="s">
        <v>8</v>
      </c>
      <c r="N6" s="135" t="s">
        <v>12</v>
      </c>
    </row>
    <row r="7" spans="2:16" ht="30.75" customHeight="1" x14ac:dyDescent="0.45">
      <c r="B7" s="4" t="s">
        <v>98</v>
      </c>
      <c r="C7" s="4">
        <v>671287205</v>
      </c>
      <c r="D7" s="4">
        <v>8477721062659</v>
      </c>
      <c r="E7" s="76">
        <v>8860964523026.6797</v>
      </c>
      <c r="F7" s="4">
        <v>12161405</v>
      </c>
      <c r="G7" s="4">
        <v>161644008784</v>
      </c>
      <c r="H7" s="4">
        <v>1034000</v>
      </c>
      <c r="I7" s="4">
        <v>14685310804</v>
      </c>
      <c r="J7" s="4">
        <v>682414610</v>
      </c>
      <c r="K7" s="4">
        <v>12200</v>
      </c>
      <c r="L7" s="4">
        <v>8626304959333</v>
      </c>
      <c r="M7" s="4">
        <v>8319130893736</v>
      </c>
      <c r="N7" s="104">
        <v>0.80420000000000003</v>
      </c>
      <c r="O7" s="61"/>
    </row>
    <row r="8" spans="2:16" ht="30.75" customHeight="1" x14ac:dyDescent="0.45">
      <c r="B8" s="4" t="s">
        <v>96</v>
      </c>
      <c r="C8" s="4">
        <v>107780594</v>
      </c>
      <c r="D8" s="4">
        <v>533990053437</v>
      </c>
      <c r="E8" s="76">
        <v>574249365751.32202</v>
      </c>
      <c r="F8" s="4">
        <v>41198386</v>
      </c>
      <c r="G8" s="4">
        <v>60783653103</v>
      </c>
      <c r="H8" s="4">
        <v>1680002</v>
      </c>
      <c r="I8" s="4">
        <v>9557730720</v>
      </c>
      <c r="J8" s="4">
        <v>147298978</v>
      </c>
      <c r="K8" s="4">
        <v>5178</v>
      </c>
      <c r="L8" s="4">
        <v>737147473224</v>
      </c>
      <c r="M8" s="4">
        <v>762134445361</v>
      </c>
      <c r="N8" s="104">
        <v>7.3700000000000002E-2</v>
      </c>
    </row>
    <row r="9" spans="2:16" ht="30.75" customHeight="1" x14ac:dyDescent="0.45">
      <c r="B9" s="4" t="s">
        <v>99</v>
      </c>
      <c r="C9" s="4">
        <v>429757736</v>
      </c>
      <c r="D9" s="4">
        <v>825912151379</v>
      </c>
      <c r="E9" s="76">
        <v>687948654433.26501</v>
      </c>
      <c r="F9" s="4">
        <v>103202506</v>
      </c>
      <c r="G9" s="4">
        <v>204578330701</v>
      </c>
      <c r="H9" s="4">
        <v>86255001</v>
      </c>
      <c r="I9" s="4">
        <v>163844615957</v>
      </c>
      <c r="J9" s="4">
        <v>446705241</v>
      </c>
      <c r="K9" s="4">
        <v>1586</v>
      </c>
      <c r="L9" s="4">
        <v>865017927003</v>
      </c>
      <c r="M9" s="4">
        <v>707936071596</v>
      </c>
      <c r="N9" s="104">
        <v>6.8400000000000002E-2</v>
      </c>
    </row>
    <row r="10" spans="2:16" ht="30.75" customHeight="1" x14ac:dyDescent="0.45">
      <c r="B10" s="4" t="s">
        <v>97</v>
      </c>
      <c r="C10" s="4">
        <v>10399125</v>
      </c>
      <c r="D10" s="4">
        <v>231514563015</v>
      </c>
      <c r="E10" s="76">
        <v>192861074102.39999</v>
      </c>
      <c r="F10" s="4">
        <v>585037</v>
      </c>
      <c r="G10" s="4">
        <v>11460139505</v>
      </c>
      <c r="H10" s="4">
        <v>375439</v>
      </c>
      <c r="I10" s="4">
        <v>7178729864</v>
      </c>
      <c r="J10" s="4">
        <v>10608723</v>
      </c>
      <c r="K10" s="4">
        <v>17850</v>
      </c>
      <c r="L10" s="4">
        <v>234641404453</v>
      </c>
      <c r="M10" s="4">
        <v>189221787613</v>
      </c>
      <c r="N10" s="104">
        <v>1.83E-2</v>
      </c>
    </row>
    <row r="11" spans="2:16" ht="30.75" customHeight="1" x14ac:dyDescent="0.45">
      <c r="B11" s="4" t="s">
        <v>100</v>
      </c>
      <c r="C11" s="4">
        <v>986280</v>
      </c>
      <c r="D11" s="4">
        <v>14975593779</v>
      </c>
      <c r="E11" s="76">
        <v>16547055872.688</v>
      </c>
      <c r="F11" s="4">
        <v>4707564</v>
      </c>
      <c r="G11" s="4">
        <v>79026647578</v>
      </c>
      <c r="H11" s="4">
        <v>2492253</v>
      </c>
      <c r="I11" s="4">
        <v>41626215127</v>
      </c>
      <c r="J11" s="4">
        <v>3201591</v>
      </c>
      <c r="K11" s="4">
        <v>12970</v>
      </c>
      <c r="L11" s="4">
        <v>53512371649</v>
      </c>
      <c r="M11" s="4">
        <v>41493076547</v>
      </c>
      <c r="N11" s="117">
        <v>4.0000000000000001E-3</v>
      </c>
      <c r="O11" s="61"/>
    </row>
    <row r="12" spans="2:16" ht="31.5" customHeight="1" x14ac:dyDescent="0.45">
      <c r="B12" s="4" t="s">
        <v>102</v>
      </c>
      <c r="C12" s="4">
        <v>68984</v>
      </c>
      <c r="D12" s="4">
        <v>10020040053</v>
      </c>
      <c r="E12" s="76">
        <v>9604718470.0579205</v>
      </c>
      <c r="F12" s="4">
        <v>187932</v>
      </c>
      <c r="G12" s="4">
        <v>19364325345</v>
      </c>
      <c r="H12" s="4">
        <v>186310</v>
      </c>
      <c r="I12" s="4">
        <v>19734290004</v>
      </c>
      <c r="J12" s="4">
        <v>70606</v>
      </c>
      <c r="K12" s="4">
        <v>83598</v>
      </c>
      <c r="L12" s="4">
        <v>6209937951</v>
      </c>
      <c r="M12" s="4">
        <v>5898034472</v>
      </c>
      <c r="N12" s="104">
        <v>5.9999999999999995E-4</v>
      </c>
    </row>
    <row r="13" spans="2:16" ht="30.75" customHeight="1" thickBot="1" x14ac:dyDescent="0.5">
      <c r="B13" s="4" t="s">
        <v>113</v>
      </c>
      <c r="C13" s="4">
        <v>27883445</v>
      </c>
      <c r="D13" s="4">
        <v>108792852052</v>
      </c>
      <c r="E13" s="76">
        <v>107492574318.584</v>
      </c>
      <c r="F13" s="4">
        <v>5134887</v>
      </c>
      <c r="G13" s="4">
        <v>21926313641</v>
      </c>
      <c r="H13" s="4">
        <v>33018332</v>
      </c>
      <c r="I13" s="4">
        <v>10992079757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61"/>
      <c r="P13" s="61"/>
    </row>
    <row r="14" spans="2:16" ht="36.75" customHeight="1" thickBot="1" x14ac:dyDescent="0.5">
      <c r="B14" s="126" t="s">
        <v>66</v>
      </c>
      <c r="C14" s="127"/>
      <c r="D14" s="72">
        <f>SUM(D7:D13)</f>
        <v>10202926316374</v>
      </c>
      <c r="E14" s="72">
        <f>SUM(E7:E13)</f>
        <v>10449667965974.998</v>
      </c>
      <c r="F14" s="74"/>
      <c r="G14" s="73">
        <f>SUM(G7:G13)</f>
        <v>558783418657</v>
      </c>
      <c r="H14" s="74"/>
      <c r="I14" s="72">
        <f>SUM(I7:I13)</f>
        <v>267618972233</v>
      </c>
      <c r="J14" s="128"/>
      <c r="K14" s="129"/>
      <c r="L14" s="73">
        <f>SUM(L7:L13)</f>
        <v>10522834073613</v>
      </c>
      <c r="M14" s="73">
        <f>SUM(M7:M13)</f>
        <v>10025814309325</v>
      </c>
      <c r="N14" s="101">
        <f>SUM(N7:N13)</f>
        <v>0.96920000000000006</v>
      </c>
      <c r="P14" s="61"/>
    </row>
    <row r="15" spans="2:16" x14ac:dyDescent="0.45">
      <c r="J15" s="11"/>
      <c r="L15" s="10"/>
    </row>
    <row r="16" spans="2:16" x14ac:dyDescent="0.45">
      <c r="E16" s="44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B15" sqref="B15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37" t="s">
        <v>0</v>
      </c>
      <c r="D1" s="137"/>
      <c r="E1" s="137"/>
      <c r="F1" s="137"/>
      <c r="G1" s="137"/>
      <c r="H1" s="137"/>
      <c r="I1" s="137"/>
      <c r="J1" s="138"/>
    </row>
    <row r="2" spans="2:10" ht="24" x14ac:dyDescent="0.45">
      <c r="B2" s="51"/>
      <c r="C2" s="139" t="s">
        <v>1</v>
      </c>
      <c r="D2" s="139"/>
      <c r="E2" s="139"/>
      <c r="F2" s="139"/>
      <c r="G2" s="139"/>
      <c r="H2" s="139"/>
      <c r="I2" s="139"/>
      <c r="J2" s="140"/>
    </row>
    <row r="3" spans="2:10" ht="24.75" thickBot="1" x14ac:dyDescent="0.5">
      <c r="B3" s="49" t="s">
        <v>79</v>
      </c>
      <c r="C3" s="139" t="str">
        <f>سهام!C3</f>
        <v>برای ماه منتهی به 1400/06/31</v>
      </c>
      <c r="D3" s="139"/>
      <c r="E3" s="139"/>
      <c r="F3" s="139"/>
      <c r="G3" s="139"/>
      <c r="H3" s="139"/>
      <c r="I3" s="139"/>
      <c r="J3" s="140"/>
    </row>
    <row r="4" spans="2:10" x14ac:dyDescent="0.45">
      <c r="B4" s="141" t="s">
        <v>2</v>
      </c>
      <c r="C4" s="144" t="str">
        <f>سهام!C4</f>
        <v>1400/05/31</v>
      </c>
      <c r="D4" s="144" t="s">
        <v>3</v>
      </c>
      <c r="E4" s="144" t="s">
        <v>3</v>
      </c>
      <c r="F4" s="144" t="s">
        <v>3</v>
      </c>
      <c r="G4" s="144" t="str">
        <f>سهام!J4</f>
        <v>1400/06/31</v>
      </c>
      <c r="H4" s="144" t="s">
        <v>5</v>
      </c>
      <c r="I4" s="144" t="s">
        <v>5</v>
      </c>
      <c r="J4" s="146" t="s">
        <v>5</v>
      </c>
    </row>
    <row r="5" spans="2:10" x14ac:dyDescent="0.45">
      <c r="B5" s="142" t="s">
        <v>2</v>
      </c>
      <c r="C5" s="143" t="s">
        <v>14</v>
      </c>
      <c r="D5" s="143" t="s">
        <v>15</v>
      </c>
      <c r="E5" s="143" t="s">
        <v>16</v>
      </c>
      <c r="F5" s="143" t="s">
        <v>17</v>
      </c>
      <c r="G5" s="143" t="s">
        <v>14</v>
      </c>
      <c r="H5" s="143" t="s">
        <v>15</v>
      </c>
      <c r="I5" s="143" t="s">
        <v>16</v>
      </c>
      <c r="J5" s="145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zoomScale="70" zoomScaleNormal="100" zoomScaleSheetLayoutView="70" workbookViewId="0">
      <selection activeCell="B13" sqref="B13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37" t="s">
        <v>0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2:20" ht="35.25" customHeight="1" x14ac:dyDescent="0.45">
      <c r="B2" s="51"/>
      <c r="C2" s="139" t="s">
        <v>1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40"/>
    </row>
    <row r="3" spans="2:20" ht="35.25" customHeight="1" thickBot="1" x14ac:dyDescent="0.5">
      <c r="B3" s="49" t="s">
        <v>79</v>
      </c>
      <c r="C3" s="139" t="str">
        <f>سهام!C3</f>
        <v>برای ماه منتهی به 1400/06/31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40"/>
    </row>
    <row r="4" spans="2:20" ht="35.25" customHeight="1" x14ac:dyDescent="0.45">
      <c r="B4" s="148" t="s">
        <v>18</v>
      </c>
      <c r="C4" s="149" t="s">
        <v>18</v>
      </c>
      <c r="D4" s="149" t="s">
        <v>18</v>
      </c>
      <c r="E4" s="149" t="s">
        <v>18</v>
      </c>
      <c r="F4" s="149" t="s">
        <v>18</v>
      </c>
      <c r="G4" s="149" t="s">
        <v>18</v>
      </c>
      <c r="H4" s="149" t="s">
        <v>18</v>
      </c>
      <c r="I4" s="149" t="str">
        <f>سهام!C4</f>
        <v>1400/05/31</v>
      </c>
      <c r="J4" s="149" t="s">
        <v>3</v>
      </c>
      <c r="K4" s="149" t="s">
        <v>3</v>
      </c>
      <c r="L4" s="149" t="s">
        <v>4</v>
      </c>
      <c r="M4" s="149" t="s">
        <v>4</v>
      </c>
      <c r="N4" s="149" t="s">
        <v>4</v>
      </c>
      <c r="O4" s="149" t="s">
        <v>4</v>
      </c>
      <c r="P4" s="149" t="str">
        <f>سهام!J4</f>
        <v>1400/06/31</v>
      </c>
      <c r="Q4" s="149" t="s">
        <v>5</v>
      </c>
      <c r="R4" s="149" t="s">
        <v>5</v>
      </c>
      <c r="S4" s="149" t="s">
        <v>5</v>
      </c>
      <c r="T4" s="152" t="s">
        <v>5</v>
      </c>
    </row>
    <row r="5" spans="2:20" ht="35.25" customHeight="1" x14ac:dyDescent="0.45">
      <c r="B5" s="150" t="s">
        <v>19</v>
      </c>
      <c r="C5" s="147" t="s">
        <v>20</v>
      </c>
      <c r="D5" s="147" t="s">
        <v>21</v>
      </c>
      <c r="E5" s="147" t="s">
        <v>22</v>
      </c>
      <c r="F5" s="147" t="s">
        <v>23</v>
      </c>
      <c r="G5" s="147" t="s">
        <v>24</v>
      </c>
      <c r="H5" s="147" t="s">
        <v>17</v>
      </c>
      <c r="I5" s="147" t="s">
        <v>6</v>
      </c>
      <c r="J5" s="147" t="s">
        <v>7</v>
      </c>
      <c r="K5" s="84" t="s">
        <v>8</v>
      </c>
      <c r="L5" s="147" t="s">
        <v>91</v>
      </c>
      <c r="M5" s="84" t="s">
        <v>92</v>
      </c>
      <c r="N5" s="147" t="s">
        <v>93</v>
      </c>
      <c r="O5" s="84" t="s">
        <v>10</v>
      </c>
      <c r="P5" s="147" t="s">
        <v>6</v>
      </c>
      <c r="Q5" s="84" t="s">
        <v>25</v>
      </c>
      <c r="R5" s="84" t="s">
        <v>7</v>
      </c>
      <c r="S5" s="84" t="s">
        <v>8</v>
      </c>
      <c r="T5" s="151" t="s">
        <v>12</v>
      </c>
    </row>
    <row r="6" spans="2:20" ht="39" customHeight="1" x14ac:dyDescent="0.45">
      <c r="B6" s="150" t="s">
        <v>19</v>
      </c>
      <c r="C6" s="147" t="s">
        <v>20</v>
      </c>
      <c r="D6" s="147" t="s">
        <v>21</v>
      </c>
      <c r="E6" s="147" t="s">
        <v>22</v>
      </c>
      <c r="F6" s="147" t="s">
        <v>23</v>
      </c>
      <c r="G6" s="147" t="s">
        <v>24</v>
      </c>
      <c r="H6" s="147" t="s">
        <v>17</v>
      </c>
      <c r="I6" s="147" t="s">
        <v>6</v>
      </c>
      <c r="J6" s="147" t="s">
        <v>7</v>
      </c>
      <c r="K6" s="84" t="s">
        <v>90</v>
      </c>
      <c r="L6" s="147" t="s">
        <v>6</v>
      </c>
      <c r="M6" s="84" t="s">
        <v>90</v>
      </c>
      <c r="N6" s="147" t="s">
        <v>6</v>
      </c>
      <c r="O6" s="84" t="s">
        <v>90</v>
      </c>
      <c r="P6" s="147" t="s">
        <v>6</v>
      </c>
      <c r="Q6" s="84" t="s">
        <v>90</v>
      </c>
      <c r="R6" s="84" t="s">
        <v>90</v>
      </c>
      <c r="S6" s="84" t="s">
        <v>90</v>
      </c>
      <c r="T6" s="151" t="s">
        <v>12</v>
      </c>
    </row>
    <row r="7" spans="2:20" s="60" customFormat="1" ht="54" customHeight="1" thickBot="1" x14ac:dyDescent="0.5">
      <c r="B7" s="94" t="s">
        <v>77</v>
      </c>
      <c r="C7" s="85" t="s">
        <v>77</v>
      </c>
      <c r="D7" s="85" t="s">
        <v>77</v>
      </c>
      <c r="E7" s="85" t="s">
        <v>77</v>
      </c>
      <c r="F7" s="85" t="s">
        <v>77</v>
      </c>
      <c r="G7" s="112" t="s">
        <v>77</v>
      </c>
      <c r="H7" s="112" t="s">
        <v>77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85">
        <v>0</v>
      </c>
      <c r="O7" s="86">
        <v>0</v>
      </c>
      <c r="P7" s="95">
        <v>0</v>
      </c>
      <c r="Q7" s="95">
        <v>0</v>
      </c>
      <c r="R7" s="95">
        <v>0</v>
      </c>
      <c r="S7" s="95">
        <v>0</v>
      </c>
      <c r="T7" s="111">
        <v>0</v>
      </c>
    </row>
  </sheetData>
  <mergeCells count="20"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8" sqref="E18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53" t="s">
        <v>0</v>
      </c>
      <c r="D1" s="153"/>
      <c r="E1" s="153"/>
      <c r="F1" s="153"/>
      <c r="G1" s="153"/>
      <c r="H1" s="154"/>
    </row>
    <row r="2" spans="2:8" ht="24" x14ac:dyDescent="0.45">
      <c r="B2" s="26"/>
      <c r="C2" s="139" t="s">
        <v>1</v>
      </c>
      <c r="D2" s="139"/>
      <c r="E2" s="139"/>
      <c r="F2" s="139"/>
      <c r="G2" s="139"/>
      <c r="H2" s="155"/>
    </row>
    <row r="3" spans="2:8" ht="24" x14ac:dyDescent="0.45">
      <c r="B3" s="28" t="s">
        <v>79</v>
      </c>
      <c r="C3" s="156" t="str">
        <f>سهام!C3</f>
        <v>برای ماه منتهی به 1400/06/31</v>
      </c>
      <c r="D3" s="156"/>
      <c r="E3" s="156"/>
      <c r="F3" s="156"/>
      <c r="G3" s="156"/>
      <c r="H3" s="157"/>
    </row>
    <row r="4" spans="2:8" x14ac:dyDescent="0.45">
      <c r="B4" s="159" t="s">
        <v>2</v>
      </c>
      <c r="C4" s="159" t="str">
        <f>C3</f>
        <v>برای ماه منتهی به 1400/06/31</v>
      </c>
      <c r="D4" s="159" t="s">
        <v>5</v>
      </c>
      <c r="E4" s="159" t="s">
        <v>5</v>
      </c>
      <c r="F4" s="159" t="s">
        <v>5</v>
      </c>
      <c r="G4" s="159" t="s">
        <v>5</v>
      </c>
      <c r="H4" s="159" t="s">
        <v>5</v>
      </c>
    </row>
    <row r="5" spans="2:8" ht="33.75" customHeight="1" x14ac:dyDescent="0.45">
      <c r="B5" s="158" t="s">
        <v>2</v>
      </c>
      <c r="C5" s="158" t="s">
        <v>6</v>
      </c>
      <c r="D5" s="158" t="s">
        <v>26</v>
      </c>
      <c r="E5" s="158" t="s">
        <v>27</v>
      </c>
      <c r="F5" s="158" t="s">
        <v>28</v>
      </c>
      <c r="G5" s="158" t="s">
        <v>29</v>
      </c>
      <c r="H5" s="158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E22" sqref="E22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4"/>
    </row>
    <row r="2" spans="2:17" ht="24" x14ac:dyDescent="0.45">
      <c r="B2" s="26"/>
      <c r="C2" s="139" t="s">
        <v>1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55"/>
    </row>
    <row r="3" spans="2:17" ht="24" x14ac:dyDescent="0.45">
      <c r="B3" s="28" t="s">
        <v>79</v>
      </c>
      <c r="C3" s="156" t="str">
        <f>سهام!C3</f>
        <v>برای ماه منتهی به 1400/06/31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7"/>
    </row>
    <row r="4" spans="2:17" x14ac:dyDescent="0.45">
      <c r="B4" s="123" t="s">
        <v>31</v>
      </c>
      <c r="C4" s="123" t="s">
        <v>31</v>
      </c>
      <c r="D4" s="123" t="s">
        <v>31</v>
      </c>
      <c r="E4" s="123" t="s">
        <v>31</v>
      </c>
      <c r="F4" s="123" t="s">
        <v>31</v>
      </c>
      <c r="G4" s="123" t="str">
        <f>سهام!C4</f>
        <v>1400/05/31</v>
      </c>
      <c r="H4" s="123" t="s">
        <v>3</v>
      </c>
      <c r="I4" s="123" t="s">
        <v>3</v>
      </c>
      <c r="J4" s="123" t="s">
        <v>4</v>
      </c>
      <c r="K4" s="123" t="s">
        <v>4</v>
      </c>
      <c r="L4" s="123" t="s">
        <v>4</v>
      </c>
      <c r="M4" s="123" t="s">
        <v>4</v>
      </c>
      <c r="N4" s="123" t="str">
        <f>سهام!J4</f>
        <v>1400/06/31</v>
      </c>
      <c r="O4" s="123" t="s">
        <v>5</v>
      </c>
      <c r="P4" s="123" t="s">
        <v>5</v>
      </c>
      <c r="Q4" s="123" t="s">
        <v>5</v>
      </c>
    </row>
    <row r="5" spans="2:17" ht="29.25" customHeight="1" x14ac:dyDescent="0.45">
      <c r="B5" s="160" t="s">
        <v>32</v>
      </c>
      <c r="C5" s="160" t="s">
        <v>23</v>
      </c>
      <c r="D5" s="160" t="s">
        <v>24</v>
      </c>
      <c r="E5" s="160" t="s">
        <v>33</v>
      </c>
      <c r="F5" s="160" t="s">
        <v>21</v>
      </c>
      <c r="G5" s="160" t="s">
        <v>6</v>
      </c>
      <c r="H5" s="160" t="s">
        <v>7</v>
      </c>
      <c r="I5" s="160" t="s">
        <v>8</v>
      </c>
      <c r="J5" s="160" t="s">
        <v>9</v>
      </c>
      <c r="K5" s="160" t="s">
        <v>9</v>
      </c>
      <c r="L5" s="160" t="s">
        <v>10</v>
      </c>
      <c r="M5" s="160" t="s">
        <v>10</v>
      </c>
      <c r="N5" s="160" t="s">
        <v>6</v>
      </c>
      <c r="O5" s="160" t="s">
        <v>7</v>
      </c>
      <c r="P5" s="160" t="s">
        <v>8</v>
      </c>
      <c r="Q5" s="160" t="s">
        <v>34</v>
      </c>
    </row>
    <row r="6" spans="2:17" ht="31.5" customHeight="1" x14ac:dyDescent="0.45">
      <c r="B6" s="160" t="s">
        <v>32</v>
      </c>
      <c r="C6" s="160" t="s">
        <v>23</v>
      </c>
      <c r="D6" s="160" t="s">
        <v>24</v>
      </c>
      <c r="E6" s="160" t="s">
        <v>33</v>
      </c>
      <c r="F6" s="160" t="s">
        <v>21</v>
      </c>
      <c r="G6" s="160" t="s">
        <v>6</v>
      </c>
      <c r="H6" s="160" t="s">
        <v>7</v>
      </c>
      <c r="I6" s="160" t="s">
        <v>8</v>
      </c>
      <c r="J6" s="160" t="s">
        <v>6</v>
      </c>
      <c r="K6" s="160" t="s">
        <v>7</v>
      </c>
      <c r="L6" s="160" t="s">
        <v>6</v>
      </c>
      <c r="M6" s="160" t="s">
        <v>13</v>
      </c>
      <c r="N6" s="160" t="s">
        <v>6</v>
      </c>
      <c r="O6" s="160" t="s">
        <v>7</v>
      </c>
      <c r="P6" s="160" t="s">
        <v>8</v>
      </c>
      <c r="Q6" s="160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2" zoomScaleNormal="100" zoomScaleSheetLayoutView="100" workbookViewId="0">
      <selection activeCell="B4" sqref="B4:B5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26"/>
      <c r="C2" s="139" t="s">
        <v>1</v>
      </c>
      <c r="D2" s="139"/>
      <c r="E2" s="139"/>
      <c r="F2" s="139"/>
      <c r="G2" s="139"/>
      <c r="H2" s="139"/>
      <c r="I2" s="139"/>
      <c r="J2" s="139"/>
      <c r="K2" s="155"/>
    </row>
    <row r="3" spans="2:11" ht="24" x14ac:dyDescent="0.45">
      <c r="B3" s="28" t="s">
        <v>79</v>
      </c>
      <c r="C3" s="156" t="str">
        <f>سهام!C3</f>
        <v>برای ماه منتهی به 1400/06/31</v>
      </c>
      <c r="D3" s="156"/>
      <c r="E3" s="156"/>
      <c r="F3" s="156"/>
      <c r="G3" s="156"/>
      <c r="H3" s="156"/>
      <c r="I3" s="156"/>
      <c r="J3" s="156"/>
      <c r="K3" s="157"/>
    </row>
    <row r="4" spans="2:11" x14ac:dyDescent="0.45">
      <c r="B4" s="123" t="s">
        <v>35</v>
      </c>
      <c r="C4" s="123" t="s">
        <v>36</v>
      </c>
      <c r="D4" s="123" t="s">
        <v>36</v>
      </c>
      <c r="E4" s="123" t="s">
        <v>36</v>
      </c>
      <c r="F4" s="123" t="s">
        <v>36</v>
      </c>
      <c r="G4" s="123" t="str">
        <f>سهام!C4</f>
        <v>1400/05/31</v>
      </c>
      <c r="H4" s="123" t="s">
        <v>4</v>
      </c>
      <c r="I4" s="123" t="s">
        <v>4</v>
      </c>
      <c r="J4" s="123" t="str">
        <f>سهام!J4</f>
        <v>1400/06/31</v>
      </c>
      <c r="K4" s="123" t="s">
        <v>5</v>
      </c>
    </row>
    <row r="5" spans="2:11" ht="39" customHeight="1" x14ac:dyDescent="0.45">
      <c r="B5" s="123" t="s">
        <v>35</v>
      </c>
      <c r="C5" s="123" t="s">
        <v>37</v>
      </c>
      <c r="D5" s="123" t="s">
        <v>38</v>
      </c>
      <c r="E5" s="123" t="s">
        <v>39</v>
      </c>
      <c r="F5" s="123" t="s">
        <v>24</v>
      </c>
      <c r="G5" s="123" t="s">
        <v>40</v>
      </c>
      <c r="H5" s="123" t="s">
        <v>41</v>
      </c>
      <c r="I5" s="123" t="s">
        <v>42</v>
      </c>
      <c r="J5" s="123" t="s">
        <v>40</v>
      </c>
      <c r="K5" s="160" t="s">
        <v>34</v>
      </c>
    </row>
    <row r="6" spans="2:11" ht="39" customHeight="1" x14ac:dyDescent="0.45">
      <c r="B6" s="3" t="s">
        <v>43</v>
      </c>
      <c r="C6" s="58" t="s">
        <v>105</v>
      </c>
      <c r="D6" s="58" t="s">
        <v>88</v>
      </c>
      <c r="E6" s="58" t="s">
        <v>104</v>
      </c>
      <c r="F6" s="3">
        <v>10</v>
      </c>
      <c r="G6" s="107">
        <v>27432501676</v>
      </c>
      <c r="H6" s="107">
        <v>95068619107</v>
      </c>
      <c r="I6" s="107">
        <v>107450357865</v>
      </c>
      <c r="J6" s="107">
        <v>15050762918</v>
      </c>
      <c r="K6" s="113">
        <v>1.5E-3</v>
      </c>
    </row>
    <row r="7" spans="2:11" ht="39" customHeight="1" x14ac:dyDescent="0.45">
      <c r="B7" s="3" t="s">
        <v>43</v>
      </c>
      <c r="C7" s="58" t="s">
        <v>106</v>
      </c>
      <c r="D7" s="58" t="s">
        <v>88</v>
      </c>
      <c r="E7" s="58" t="s">
        <v>104</v>
      </c>
      <c r="F7" s="3">
        <v>10</v>
      </c>
      <c r="G7" s="107">
        <v>162807581468</v>
      </c>
      <c r="H7" s="107">
        <v>14222997416</v>
      </c>
      <c r="I7" s="107">
        <v>167586093605</v>
      </c>
      <c r="J7" s="107">
        <v>9444485279</v>
      </c>
      <c r="K7" s="113">
        <v>8.9999999999999998E-4</v>
      </c>
    </row>
    <row r="8" spans="2:11" ht="39" customHeight="1" x14ac:dyDescent="0.45">
      <c r="B8" s="3" t="s">
        <v>43</v>
      </c>
      <c r="C8" s="58" t="s">
        <v>109</v>
      </c>
      <c r="D8" s="58" t="s">
        <v>88</v>
      </c>
      <c r="E8" s="58" t="s">
        <v>112</v>
      </c>
      <c r="F8" s="3">
        <v>10</v>
      </c>
      <c r="G8" s="107">
        <v>13968744462</v>
      </c>
      <c r="H8" s="107">
        <v>199645005664</v>
      </c>
      <c r="I8" s="107">
        <v>213350029065</v>
      </c>
      <c r="J8" s="107">
        <v>263721061</v>
      </c>
      <c r="K8" s="113">
        <v>5.9999999999999995E-4</v>
      </c>
    </row>
    <row r="9" spans="2:11" ht="39" customHeight="1" x14ac:dyDescent="0.45">
      <c r="B9" s="3" t="s">
        <v>43</v>
      </c>
      <c r="C9" s="58" t="s">
        <v>108</v>
      </c>
      <c r="D9" s="58" t="s">
        <v>88</v>
      </c>
      <c r="E9" s="58" t="s">
        <v>89</v>
      </c>
      <c r="F9" s="3">
        <v>10</v>
      </c>
      <c r="G9" s="107">
        <v>28003560948</v>
      </c>
      <c r="H9" s="107">
        <v>53022905896</v>
      </c>
      <c r="I9" s="107">
        <v>79045326716</v>
      </c>
      <c r="J9" s="107">
        <v>1981140128</v>
      </c>
      <c r="K9" s="113">
        <v>2.0000000000000001E-4</v>
      </c>
    </row>
    <row r="10" spans="2:11" ht="39" customHeight="1" x14ac:dyDescent="0.45">
      <c r="B10" s="3" t="s">
        <v>43</v>
      </c>
      <c r="C10" s="58" t="s">
        <v>107</v>
      </c>
      <c r="D10" s="58" t="s">
        <v>88</v>
      </c>
      <c r="E10" s="58" t="s">
        <v>112</v>
      </c>
      <c r="F10" s="3">
        <v>10</v>
      </c>
      <c r="G10" s="107">
        <v>2056105807</v>
      </c>
      <c r="H10" s="107">
        <v>8950269474</v>
      </c>
      <c r="I10" s="107">
        <v>9697310764</v>
      </c>
      <c r="J10" s="107">
        <v>1309064517</v>
      </c>
      <c r="K10" s="113">
        <v>1E-4</v>
      </c>
    </row>
    <row r="11" spans="2:11" ht="39" customHeight="1" x14ac:dyDescent="0.45">
      <c r="B11" s="3" t="s">
        <v>43</v>
      </c>
      <c r="C11" s="58" t="s">
        <v>110</v>
      </c>
      <c r="D11" s="58" t="s">
        <v>88</v>
      </c>
      <c r="E11" s="58" t="s">
        <v>112</v>
      </c>
      <c r="F11" s="3">
        <v>10</v>
      </c>
      <c r="G11" s="107">
        <v>437809251</v>
      </c>
      <c r="H11" s="107">
        <v>17138150530</v>
      </c>
      <c r="I11" s="107">
        <v>11059523949</v>
      </c>
      <c r="J11" s="107">
        <v>6516435832</v>
      </c>
      <c r="K11" s="107">
        <v>0</v>
      </c>
    </row>
    <row r="12" spans="2:11" ht="39" customHeight="1" x14ac:dyDescent="0.45">
      <c r="B12" s="3" t="s">
        <v>94</v>
      </c>
      <c r="C12" s="58" t="s">
        <v>111</v>
      </c>
      <c r="D12" s="58" t="s">
        <v>88</v>
      </c>
      <c r="E12" s="58" t="s">
        <v>103</v>
      </c>
      <c r="F12" s="3">
        <v>10</v>
      </c>
      <c r="G12" s="107">
        <v>268665</v>
      </c>
      <c r="H12" s="107">
        <v>0</v>
      </c>
      <c r="I12" s="107">
        <v>0</v>
      </c>
      <c r="J12" s="107">
        <v>268665</v>
      </c>
      <c r="K12" s="107">
        <v>0</v>
      </c>
    </row>
    <row r="13" spans="2:11" ht="21" x14ac:dyDescent="0.55000000000000004">
      <c r="B13" s="161" t="s">
        <v>66</v>
      </c>
      <c r="C13" s="162"/>
      <c r="D13" s="162"/>
      <c r="E13" s="162"/>
      <c r="F13" s="163"/>
      <c r="G13" s="105">
        <f>SUM(G6:G12)</f>
        <v>234706572277</v>
      </c>
      <c r="H13" s="105">
        <f>SUM(H6:H12)</f>
        <v>388047948087</v>
      </c>
      <c r="I13" s="105">
        <f>SUM(I6:I12)</f>
        <v>588188641964</v>
      </c>
      <c r="J13" s="105">
        <f>SUM(J6:J12)</f>
        <v>34565878400</v>
      </c>
      <c r="K13" s="106">
        <f>SUM(K6:K12)</f>
        <v>3.3E-3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H5"/>
    <mergeCell ref="I5"/>
    <mergeCell ref="B13:F13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3"/>
  <sheetViews>
    <sheetView rightToLeft="1" view="pageBreakPreview" zoomScaleNormal="100" zoomScaleSheetLayoutView="100" workbookViewId="0">
      <selection activeCell="B4" sqref="B4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7" t="s">
        <v>0</v>
      </c>
      <c r="C1" s="153"/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168" t="s">
        <v>44</v>
      </c>
      <c r="C2" s="139"/>
      <c r="D2" s="139"/>
      <c r="E2" s="139"/>
      <c r="F2" s="139"/>
      <c r="G2" s="139"/>
      <c r="H2" s="139"/>
      <c r="I2" s="139"/>
      <c r="J2" s="139"/>
      <c r="K2" s="155"/>
    </row>
    <row r="3" spans="2:11" ht="24" x14ac:dyDescent="0.45">
      <c r="B3" s="169" t="str">
        <f>سهام!C3</f>
        <v>برای ماه منتهی به 1400/06/31</v>
      </c>
      <c r="C3" s="156"/>
      <c r="D3" s="156"/>
      <c r="E3" s="156"/>
      <c r="F3" s="156"/>
      <c r="G3" s="156"/>
      <c r="H3" s="156"/>
      <c r="I3" s="156"/>
      <c r="J3" s="156"/>
      <c r="K3" s="157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23" t="s">
        <v>45</v>
      </c>
      <c r="C5" s="123" t="s">
        <v>45</v>
      </c>
      <c r="D5" s="123" t="s">
        <v>45</v>
      </c>
      <c r="E5" s="123" t="s">
        <v>45</v>
      </c>
      <c r="F5" s="123" t="s">
        <v>46</v>
      </c>
      <c r="G5" s="123" t="s">
        <v>46</v>
      </c>
      <c r="H5" s="123" t="s">
        <v>46</v>
      </c>
      <c r="I5" s="123" t="s">
        <v>47</v>
      </c>
      <c r="J5" s="123" t="s">
        <v>47</v>
      </c>
      <c r="K5" s="123" t="s">
        <v>47</v>
      </c>
    </row>
    <row r="6" spans="2:11" ht="28.5" customHeight="1" x14ac:dyDescent="0.45">
      <c r="B6" s="123" t="s">
        <v>48</v>
      </c>
      <c r="C6" s="123" t="s">
        <v>49</v>
      </c>
      <c r="D6" s="123" t="s">
        <v>23</v>
      </c>
      <c r="E6" s="123" t="s">
        <v>24</v>
      </c>
      <c r="F6" s="123" t="s">
        <v>50</v>
      </c>
      <c r="G6" s="123" t="s">
        <v>51</v>
      </c>
      <c r="H6" s="123" t="s">
        <v>52</v>
      </c>
      <c r="I6" s="123" t="s">
        <v>50</v>
      </c>
      <c r="J6" s="123" t="s">
        <v>51</v>
      </c>
      <c r="K6" s="123" t="s">
        <v>52</v>
      </c>
    </row>
    <row r="7" spans="2:11" ht="28.5" customHeight="1" x14ac:dyDescent="0.45">
      <c r="B7" s="75" t="s">
        <v>43</v>
      </c>
      <c r="C7" s="75">
        <v>1</v>
      </c>
      <c r="D7" s="96">
        <v>1</v>
      </c>
      <c r="E7" s="75">
        <v>10</v>
      </c>
      <c r="F7" s="78">
        <v>3812068</v>
      </c>
      <c r="G7" s="62">
        <v>0</v>
      </c>
      <c r="H7" s="78">
        <f>F7</f>
        <v>3812068</v>
      </c>
      <c r="I7" s="78">
        <v>3812068</v>
      </c>
      <c r="J7" s="109">
        <v>0</v>
      </c>
      <c r="K7" s="78">
        <v>3812068</v>
      </c>
    </row>
    <row r="8" spans="2:11" ht="28.5" customHeight="1" x14ac:dyDescent="0.45">
      <c r="B8" s="75" t="s">
        <v>43</v>
      </c>
      <c r="C8" s="75">
        <v>31</v>
      </c>
      <c r="D8" s="96">
        <v>31</v>
      </c>
      <c r="E8" s="75">
        <v>10</v>
      </c>
      <c r="F8" s="78">
        <v>89192285</v>
      </c>
      <c r="G8" s="62">
        <v>0</v>
      </c>
      <c r="H8" s="78">
        <f t="shared" ref="H8:H12" si="0">F8</f>
        <v>89192285</v>
      </c>
      <c r="I8" s="78">
        <v>89192285</v>
      </c>
      <c r="J8" s="109">
        <v>0</v>
      </c>
      <c r="K8" s="78">
        <v>89192285</v>
      </c>
    </row>
    <row r="9" spans="2:11" ht="28.5" customHeight="1" x14ac:dyDescent="0.45">
      <c r="B9" s="75" t="s">
        <v>43</v>
      </c>
      <c r="C9" s="75">
        <v>31</v>
      </c>
      <c r="D9" s="96">
        <v>31</v>
      </c>
      <c r="E9" s="75">
        <v>10</v>
      </c>
      <c r="F9" s="78">
        <v>1517742</v>
      </c>
      <c r="G9" s="62">
        <v>0</v>
      </c>
      <c r="H9" s="78">
        <f t="shared" si="0"/>
        <v>1517742</v>
      </c>
      <c r="I9" s="78">
        <v>1517742</v>
      </c>
      <c r="J9" s="109">
        <v>0</v>
      </c>
      <c r="K9" s="78">
        <v>1517742</v>
      </c>
    </row>
    <row r="10" spans="2:11" ht="28.5" customHeight="1" x14ac:dyDescent="0.45">
      <c r="B10" s="75" t="s">
        <v>43</v>
      </c>
      <c r="C10" s="75">
        <v>1</v>
      </c>
      <c r="D10" s="96">
        <v>1</v>
      </c>
      <c r="E10" s="75">
        <v>10</v>
      </c>
      <c r="F10" s="78">
        <v>18484604</v>
      </c>
      <c r="G10" s="62">
        <v>0</v>
      </c>
      <c r="H10" s="78">
        <f t="shared" si="0"/>
        <v>18484604</v>
      </c>
      <c r="I10" s="78">
        <v>18484604</v>
      </c>
      <c r="J10" s="109">
        <v>0</v>
      </c>
      <c r="K10" s="78">
        <v>18484604</v>
      </c>
    </row>
    <row r="11" spans="2:11" ht="28.5" customHeight="1" x14ac:dyDescent="0.45">
      <c r="B11" s="75" t="s">
        <v>43</v>
      </c>
      <c r="C11" s="75">
        <v>1</v>
      </c>
      <c r="D11" s="96">
        <v>1</v>
      </c>
      <c r="E11" s="75">
        <v>10</v>
      </c>
      <c r="F11" s="78">
        <v>6600380</v>
      </c>
      <c r="G11" s="62">
        <v>0</v>
      </c>
      <c r="H11" s="78">
        <f t="shared" si="0"/>
        <v>6600380</v>
      </c>
      <c r="I11" s="78">
        <v>6600380</v>
      </c>
      <c r="J11" s="109">
        <v>0</v>
      </c>
      <c r="K11" s="78">
        <v>6600380</v>
      </c>
    </row>
    <row r="12" spans="2:11" ht="28.5" customHeight="1" x14ac:dyDescent="0.45">
      <c r="B12" s="75" t="s">
        <v>43</v>
      </c>
      <c r="C12" s="75">
        <v>1</v>
      </c>
      <c r="D12" s="96">
        <v>1</v>
      </c>
      <c r="E12" s="75">
        <v>10</v>
      </c>
      <c r="F12" s="78">
        <v>3687425</v>
      </c>
      <c r="G12" s="62">
        <v>0</v>
      </c>
      <c r="H12" s="78">
        <f t="shared" si="0"/>
        <v>3687425</v>
      </c>
      <c r="I12" s="78">
        <v>3687425</v>
      </c>
      <c r="J12" s="109">
        <v>0</v>
      </c>
      <c r="K12" s="78">
        <v>3687425</v>
      </c>
    </row>
    <row r="13" spans="2:11" ht="36.75" customHeight="1" x14ac:dyDescent="0.45">
      <c r="B13" s="164" t="s">
        <v>66</v>
      </c>
      <c r="C13" s="165"/>
      <c r="D13" s="165"/>
      <c r="E13" s="166"/>
      <c r="F13" s="63">
        <f>SUM(F7:F12)</f>
        <v>123294504</v>
      </c>
      <c r="G13" s="62">
        <v>0</v>
      </c>
      <c r="H13" s="63">
        <f>SUM(H7:H12)</f>
        <v>123294504</v>
      </c>
      <c r="I13" s="63">
        <f>SUM(I7:I12)</f>
        <v>123294504</v>
      </c>
      <c r="J13" s="109">
        <f>SUM(J7:J12)</f>
        <v>0</v>
      </c>
      <c r="K13" s="63">
        <f>SUM(K7:K12)</f>
        <v>123294504</v>
      </c>
    </row>
  </sheetData>
  <mergeCells count="17">
    <mergeCell ref="D6"/>
    <mergeCell ref="E6"/>
    <mergeCell ref="B5:E5"/>
    <mergeCell ref="B13:E13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B4" sqref="B4:B5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4" width="9.140625" style="1"/>
    <col min="15" max="15" width="15.85546875" style="1" bestFit="1" customWidth="1"/>
    <col min="16" max="16384" width="9.140625" style="1"/>
  </cols>
  <sheetData>
    <row r="1" spans="2:11" ht="24" x14ac:dyDescent="0.45">
      <c r="B1" s="27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26"/>
      <c r="C2" s="139" t="s">
        <v>44</v>
      </c>
      <c r="D2" s="139"/>
      <c r="E2" s="139"/>
      <c r="F2" s="139"/>
      <c r="G2" s="139"/>
      <c r="H2" s="139"/>
      <c r="I2" s="139"/>
      <c r="J2" s="139"/>
      <c r="K2" s="155"/>
    </row>
    <row r="3" spans="2:11" ht="24" x14ac:dyDescent="0.45">
      <c r="B3" s="28" t="s">
        <v>79</v>
      </c>
      <c r="C3" s="156" t="str">
        <f>سهام!C3</f>
        <v>برای ماه منتهی به 1400/06/31</v>
      </c>
      <c r="D3" s="156"/>
      <c r="E3" s="156"/>
      <c r="F3" s="156"/>
      <c r="G3" s="156"/>
      <c r="H3" s="156"/>
      <c r="I3" s="156"/>
      <c r="J3" s="156"/>
      <c r="K3" s="157"/>
    </row>
    <row r="4" spans="2:11" x14ac:dyDescent="0.45">
      <c r="B4" s="123" t="s">
        <v>2</v>
      </c>
      <c r="C4" s="123" t="s">
        <v>53</v>
      </c>
      <c r="D4" s="123" t="s">
        <v>53</v>
      </c>
      <c r="E4" s="123" t="s">
        <v>53</v>
      </c>
      <c r="F4" s="123" t="s">
        <v>46</v>
      </c>
      <c r="G4" s="123" t="s">
        <v>46</v>
      </c>
      <c r="H4" s="123" t="s">
        <v>46</v>
      </c>
      <c r="I4" s="123" t="s">
        <v>47</v>
      </c>
      <c r="J4" s="123" t="s">
        <v>47</v>
      </c>
      <c r="K4" s="123" t="s">
        <v>47</v>
      </c>
    </row>
    <row r="5" spans="2:11" ht="37.5" x14ac:dyDescent="0.45">
      <c r="B5" s="123" t="s">
        <v>2</v>
      </c>
      <c r="C5" s="123" t="s">
        <v>54</v>
      </c>
      <c r="D5" s="18" t="s">
        <v>55</v>
      </c>
      <c r="E5" s="160" t="s">
        <v>56</v>
      </c>
      <c r="F5" s="160" t="s">
        <v>57</v>
      </c>
      <c r="G5" s="160" t="s">
        <v>51</v>
      </c>
      <c r="H5" s="160" t="s">
        <v>58</v>
      </c>
      <c r="I5" s="160" t="s">
        <v>57</v>
      </c>
      <c r="J5" s="160" t="s">
        <v>51</v>
      </c>
      <c r="K5" s="160" t="s">
        <v>58</v>
      </c>
    </row>
    <row r="6" spans="2:11" ht="24" x14ac:dyDescent="0.45">
      <c r="B6" s="118" t="s">
        <v>77</v>
      </c>
      <c r="C6" s="118" t="s">
        <v>77</v>
      </c>
      <c r="D6" s="118" t="s">
        <v>77</v>
      </c>
      <c r="E6" s="118" t="s">
        <v>77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</row>
    <row r="7" spans="2:11" ht="24" x14ac:dyDescent="0.45">
      <c r="B7" s="170" t="s">
        <v>66</v>
      </c>
      <c r="C7" s="171"/>
      <c r="D7" s="171"/>
      <c r="E7" s="172"/>
      <c r="F7" s="15">
        <f t="shared" ref="F7:K7" si="0">SUM(F6:F6)</f>
        <v>0</v>
      </c>
      <c r="G7" s="45">
        <f t="shared" si="0"/>
        <v>0</v>
      </c>
      <c r="H7" s="15">
        <f t="shared" si="0"/>
        <v>0</v>
      </c>
      <c r="I7" s="15">
        <f t="shared" si="0"/>
        <v>0</v>
      </c>
      <c r="J7" s="45">
        <f t="shared" si="0"/>
        <v>0</v>
      </c>
      <c r="K7" s="15">
        <f t="shared" si="0"/>
        <v>0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7:E7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8"/>
  <sheetViews>
    <sheetView rightToLeft="1" view="pageBreakPreview" zoomScale="80" zoomScaleNormal="100" zoomScaleSheetLayoutView="80" workbookViewId="0">
      <selection activeCell="B5" sqref="B5:B6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710937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85546875" style="1" bestFit="1" customWidth="1"/>
    <col min="9" max="9" width="21.140625" style="1" bestFit="1" customWidth="1"/>
    <col min="10" max="10" width="20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67" t="s">
        <v>0</v>
      </c>
      <c r="C1" s="153"/>
      <c r="D1" s="153"/>
      <c r="E1" s="153"/>
      <c r="F1" s="153"/>
      <c r="G1" s="153"/>
      <c r="H1" s="153"/>
      <c r="I1" s="153"/>
      <c r="J1" s="154"/>
    </row>
    <row r="2" spans="2:17" ht="24" x14ac:dyDescent="0.45">
      <c r="B2" s="168" t="s">
        <v>44</v>
      </c>
      <c r="C2" s="139"/>
      <c r="D2" s="139"/>
      <c r="E2" s="139"/>
      <c r="F2" s="139"/>
      <c r="G2" s="139"/>
      <c r="H2" s="139"/>
      <c r="I2" s="139"/>
      <c r="J2" s="155"/>
    </row>
    <row r="3" spans="2:17" ht="24" x14ac:dyDescent="0.45">
      <c r="B3" s="169" t="str">
        <f>سهام!C3</f>
        <v>برای ماه منتهی به 1400/06/31</v>
      </c>
      <c r="C3" s="156"/>
      <c r="D3" s="156"/>
      <c r="E3" s="156"/>
      <c r="F3" s="156"/>
      <c r="G3" s="156"/>
      <c r="H3" s="156"/>
      <c r="I3" s="156"/>
      <c r="J3" s="157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ht="24.75" customHeight="1" x14ac:dyDescent="0.45">
      <c r="B5" s="123" t="s">
        <v>2</v>
      </c>
      <c r="C5" s="123" t="s">
        <v>46</v>
      </c>
      <c r="D5" s="123" t="s">
        <v>46</v>
      </c>
      <c r="E5" s="123" t="s">
        <v>46</v>
      </c>
      <c r="F5" s="123" t="s">
        <v>46</v>
      </c>
      <c r="G5" s="123" t="s">
        <v>47</v>
      </c>
      <c r="H5" s="123" t="s">
        <v>47</v>
      </c>
      <c r="I5" s="123" t="s">
        <v>47</v>
      </c>
      <c r="J5" s="123" t="s">
        <v>47</v>
      </c>
    </row>
    <row r="6" spans="2:17" ht="37.5" x14ac:dyDescent="0.45">
      <c r="B6" s="123" t="s">
        <v>2</v>
      </c>
      <c r="C6" s="98" t="s">
        <v>6</v>
      </c>
      <c r="D6" s="98" t="s">
        <v>8</v>
      </c>
      <c r="E6" s="98" t="s">
        <v>59</v>
      </c>
      <c r="F6" s="99" t="s">
        <v>60</v>
      </c>
      <c r="G6" s="123" t="s">
        <v>6</v>
      </c>
      <c r="H6" s="17" t="s">
        <v>8</v>
      </c>
      <c r="I6" s="123" t="s">
        <v>59</v>
      </c>
      <c r="J6" s="160" t="s">
        <v>60</v>
      </c>
    </row>
    <row r="7" spans="2:17" ht="27" customHeight="1" x14ac:dyDescent="0.45">
      <c r="B7" s="45" t="s">
        <v>102</v>
      </c>
      <c r="C7" s="45">
        <v>70606</v>
      </c>
      <c r="D7" s="45">
        <v>5898034472</v>
      </c>
      <c r="E7" s="45">
        <v>6209463694</v>
      </c>
      <c r="F7" s="45">
        <v>-311429221</v>
      </c>
      <c r="G7" s="45">
        <v>70606</v>
      </c>
      <c r="H7" s="45">
        <v>5898034472</v>
      </c>
      <c r="I7" s="45">
        <v>6209463694</v>
      </c>
      <c r="J7" s="45">
        <v>-311429221</v>
      </c>
      <c r="O7" s="13"/>
      <c r="Q7" s="13"/>
    </row>
    <row r="8" spans="2:17" ht="27" customHeight="1" x14ac:dyDescent="0.45">
      <c r="B8" s="45" t="s">
        <v>97</v>
      </c>
      <c r="C8" s="45">
        <v>10608723</v>
      </c>
      <c r="D8" s="45">
        <v>189221787613</v>
      </c>
      <c r="E8" s="45">
        <v>197349045136</v>
      </c>
      <c r="F8" s="45">
        <v>-8127257522</v>
      </c>
      <c r="G8" s="45">
        <v>10608723</v>
      </c>
      <c r="H8" s="45">
        <v>189221787613</v>
      </c>
      <c r="I8" s="45">
        <v>197349045136</v>
      </c>
      <c r="J8" s="45">
        <v>-8127257522</v>
      </c>
      <c r="P8" s="13"/>
    </row>
    <row r="9" spans="2:17" ht="27" customHeight="1" x14ac:dyDescent="0.45">
      <c r="B9" s="45" t="s">
        <v>100</v>
      </c>
      <c r="C9" s="45">
        <v>3201591</v>
      </c>
      <c r="D9" s="45">
        <v>41493076547</v>
      </c>
      <c r="E9" s="45">
        <v>53891883690</v>
      </c>
      <c r="F9" s="45">
        <v>-12398807142</v>
      </c>
      <c r="G9" s="45">
        <v>3201591</v>
      </c>
      <c r="H9" s="45">
        <v>41493076547</v>
      </c>
      <c r="I9" s="45">
        <v>53891883690</v>
      </c>
      <c r="J9" s="45">
        <v>-12398807142</v>
      </c>
    </row>
    <row r="10" spans="2:17" ht="27" customHeight="1" x14ac:dyDescent="0.45">
      <c r="B10" s="45" t="s">
        <v>96</v>
      </c>
      <c r="C10" s="45">
        <v>147298978</v>
      </c>
      <c r="D10" s="45">
        <v>762134445361</v>
      </c>
      <c r="E10" s="45">
        <v>776780156683</v>
      </c>
      <c r="F10" s="45">
        <v>-14645711321</v>
      </c>
      <c r="G10" s="45">
        <v>147298978</v>
      </c>
      <c r="H10" s="45">
        <v>762134445361</v>
      </c>
      <c r="I10" s="45">
        <v>776780156683</v>
      </c>
      <c r="J10" s="45">
        <v>-14645711321</v>
      </c>
    </row>
    <row r="11" spans="2:17" ht="27" customHeight="1" x14ac:dyDescent="0.45">
      <c r="B11" s="45" t="s">
        <v>99</v>
      </c>
      <c r="C11" s="45">
        <v>446705241</v>
      </c>
      <c r="D11" s="45">
        <v>707936071596</v>
      </c>
      <c r="E11" s="45">
        <v>753549943483</v>
      </c>
      <c r="F11" s="45">
        <v>-45613871886</v>
      </c>
      <c r="G11" s="45">
        <v>446705241</v>
      </c>
      <c r="H11" s="45">
        <v>707936071596</v>
      </c>
      <c r="I11" s="45">
        <v>753549943483</v>
      </c>
      <c r="J11" s="45">
        <v>-45613871886</v>
      </c>
    </row>
    <row r="12" spans="2:17" ht="27" customHeight="1" x14ac:dyDescent="0.45">
      <c r="B12" s="45" t="s">
        <v>98</v>
      </c>
      <c r="C12" s="45">
        <v>682414610</v>
      </c>
      <c r="D12" s="45">
        <v>8319130893736</v>
      </c>
      <c r="E12" s="45">
        <v>9008959934010</v>
      </c>
      <c r="F12" s="45">
        <v>-689829040273</v>
      </c>
      <c r="G12" s="45">
        <v>682414610</v>
      </c>
      <c r="H12" s="45">
        <v>8319130893736</v>
      </c>
      <c r="I12" s="45">
        <v>9008959934010</v>
      </c>
      <c r="J12" s="45">
        <v>-689829040273</v>
      </c>
      <c r="P12" s="13"/>
    </row>
    <row r="13" spans="2:17" ht="33.75" customHeight="1" x14ac:dyDescent="0.55000000000000004">
      <c r="B13" s="173" t="s">
        <v>66</v>
      </c>
      <c r="C13" s="174"/>
      <c r="D13" s="15">
        <f>SUM(D7:D12)</f>
        <v>10025814309325</v>
      </c>
      <c r="E13" s="15">
        <f>SUM(E7:E12)</f>
        <v>10796740426696</v>
      </c>
      <c r="F13" s="16">
        <f>SUM(F7:F12)</f>
        <v>-770926117365</v>
      </c>
      <c r="G13" s="25"/>
      <c r="H13" s="16">
        <f>SUM(H7:H12)</f>
        <v>10025814309325</v>
      </c>
      <c r="I13" s="16">
        <f>SUM(I7:I12)</f>
        <v>10796740426696</v>
      </c>
      <c r="J13" s="16">
        <f>SUM(J7:J12)</f>
        <v>-770926117365</v>
      </c>
    </row>
    <row r="15" spans="2:17" x14ac:dyDescent="0.45">
      <c r="C15" s="10"/>
      <c r="F15" s="10"/>
      <c r="G15" s="10"/>
    </row>
    <row r="18" spans="6:6" x14ac:dyDescent="0.45">
      <c r="F18" s="13"/>
    </row>
  </sheetData>
  <sortState ref="B8:J16">
    <sortCondition descending="1" ref="B5"/>
  </sortState>
  <mergeCells count="10">
    <mergeCell ref="B1:J1"/>
    <mergeCell ref="B2:J2"/>
    <mergeCell ref="B3:J3"/>
    <mergeCell ref="B13:C13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"/>
  <sheetViews>
    <sheetView rightToLeft="1" view="pageBreakPreview" zoomScale="90" zoomScaleNormal="100" zoomScaleSheetLayoutView="90" workbookViewId="0">
      <selection activeCell="B5" sqref="B5:B6"/>
    </sheetView>
  </sheetViews>
  <sheetFormatPr defaultRowHeight="18.75" x14ac:dyDescent="0.45"/>
  <cols>
    <col min="1" max="1" width="9.140625" style="1"/>
    <col min="2" max="2" width="27.140625" style="1" customWidth="1"/>
    <col min="3" max="3" width="13.140625" style="1" bestFit="1" customWidth="1"/>
    <col min="4" max="4" width="19" style="1" bestFit="1" customWidth="1"/>
    <col min="5" max="5" width="19.85546875" style="1" bestFit="1" customWidth="1"/>
    <col min="6" max="6" width="19.5703125" style="1" bestFit="1" customWidth="1"/>
    <col min="7" max="7" width="13.140625" style="1" bestFit="1" customWidth="1"/>
    <col min="8" max="8" width="20" style="1" bestFit="1" customWidth="1"/>
    <col min="9" max="9" width="21.7109375" style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75" t="s">
        <v>0</v>
      </c>
      <c r="C1" s="176"/>
      <c r="D1" s="176"/>
      <c r="E1" s="176"/>
      <c r="F1" s="176"/>
      <c r="G1" s="176"/>
      <c r="H1" s="176"/>
      <c r="I1" s="176"/>
      <c r="J1" s="177"/>
    </row>
    <row r="2" spans="2:11" ht="24" x14ac:dyDescent="0.45">
      <c r="B2" s="178" t="s">
        <v>44</v>
      </c>
      <c r="C2" s="179"/>
      <c r="D2" s="179"/>
      <c r="E2" s="179"/>
      <c r="F2" s="179"/>
      <c r="G2" s="179"/>
      <c r="H2" s="179"/>
      <c r="I2" s="179"/>
      <c r="J2" s="180"/>
    </row>
    <row r="3" spans="2:11" ht="24" x14ac:dyDescent="0.45">
      <c r="B3" s="181" t="str">
        <f>سهام!C3</f>
        <v>برای ماه منتهی به 1400/06/31</v>
      </c>
      <c r="C3" s="182"/>
      <c r="D3" s="182"/>
      <c r="E3" s="182"/>
      <c r="F3" s="182"/>
      <c r="G3" s="182"/>
      <c r="H3" s="182"/>
      <c r="I3" s="182"/>
      <c r="J3" s="183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23" t="s">
        <v>2</v>
      </c>
      <c r="C5" s="123" t="s">
        <v>46</v>
      </c>
      <c r="D5" s="123" t="s">
        <v>46</v>
      </c>
      <c r="E5" s="123" t="s">
        <v>46</v>
      </c>
      <c r="F5" s="123" t="s">
        <v>46</v>
      </c>
      <c r="G5" s="123" t="s">
        <v>47</v>
      </c>
      <c r="H5" s="123" t="s">
        <v>47</v>
      </c>
      <c r="I5" s="123" t="s">
        <v>47</v>
      </c>
      <c r="J5" s="123" t="s">
        <v>47</v>
      </c>
    </row>
    <row r="6" spans="2:11" x14ac:dyDescent="0.45">
      <c r="B6" s="123" t="s">
        <v>2</v>
      </c>
      <c r="C6" s="123" t="s">
        <v>6</v>
      </c>
      <c r="D6" s="123" t="s">
        <v>85</v>
      </c>
      <c r="E6" s="123" t="s">
        <v>59</v>
      </c>
      <c r="F6" s="123" t="s">
        <v>61</v>
      </c>
      <c r="G6" s="123" t="s">
        <v>6</v>
      </c>
      <c r="H6" s="123" t="s">
        <v>8</v>
      </c>
      <c r="I6" s="123" t="s">
        <v>59</v>
      </c>
      <c r="J6" s="123" t="s">
        <v>61</v>
      </c>
    </row>
    <row r="7" spans="2:11" ht="27.75" customHeight="1" x14ac:dyDescent="0.45">
      <c r="B7" s="45" t="s">
        <v>99</v>
      </c>
      <c r="C7" s="45">
        <v>86255001</v>
      </c>
      <c r="D7" s="45">
        <v>163844615957</v>
      </c>
      <c r="E7" s="45">
        <v>138977041651</v>
      </c>
      <c r="F7" s="45">
        <v>24867574306</v>
      </c>
      <c r="G7" s="45">
        <v>86255001</v>
      </c>
      <c r="H7" s="45">
        <v>163844615957</v>
      </c>
      <c r="I7" s="45">
        <v>138977041651</v>
      </c>
      <c r="J7" s="45">
        <v>24867574306</v>
      </c>
      <c r="K7" s="100"/>
    </row>
    <row r="8" spans="2:11" ht="27.75" customHeight="1" x14ac:dyDescent="0.45">
      <c r="B8" s="45" t="s">
        <v>98</v>
      </c>
      <c r="C8" s="45">
        <v>1034000</v>
      </c>
      <c r="D8" s="45">
        <v>14685310804</v>
      </c>
      <c r="E8" s="45">
        <v>13648597800</v>
      </c>
      <c r="F8" s="45">
        <v>1036713004</v>
      </c>
      <c r="G8" s="45">
        <v>1034000</v>
      </c>
      <c r="H8" s="45">
        <v>14685310804</v>
      </c>
      <c r="I8" s="45">
        <v>13648597800</v>
      </c>
      <c r="J8" s="45">
        <v>1036713004</v>
      </c>
    </row>
    <row r="9" spans="2:11" ht="27.75" customHeight="1" x14ac:dyDescent="0.45">
      <c r="B9" s="45" t="s">
        <v>96</v>
      </c>
      <c r="C9" s="45">
        <v>1680002</v>
      </c>
      <c r="D9" s="45">
        <v>9557730720</v>
      </c>
      <c r="E9" s="45">
        <v>8951304678</v>
      </c>
      <c r="F9" s="45">
        <v>606426042</v>
      </c>
      <c r="G9" s="45">
        <v>1680002</v>
      </c>
      <c r="H9" s="45">
        <v>9557730720</v>
      </c>
      <c r="I9" s="45">
        <v>8951304678</v>
      </c>
      <c r="J9" s="45">
        <v>606426042</v>
      </c>
    </row>
    <row r="10" spans="2:11" ht="27.75" customHeight="1" x14ac:dyDescent="0.45">
      <c r="B10" s="45" t="s">
        <v>97</v>
      </c>
      <c r="C10" s="45">
        <v>375439</v>
      </c>
      <c r="D10" s="45">
        <v>7178729864</v>
      </c>
      <c r="E10" s="45">
        <v>6972168471</v>
      </c>
      <c r="F10" s="45">
        <v>206561393</v>
      </c>
      <c r="G10" s="45">
        <v>375439</v>
      </c>
      <c r="H10" s="45">
        <v>7178729864</v>
      </c>
      <c r="I10" s="45">
        <v>6972168471</v>
      </c>
      <c r="J10" s="45">
        <v>206561393</v>
      </c>
    </row>
    <row r="11" spans="2:11" ht="27.75" customHeight="1" x14ac:dyDescent="0.45">
      <c r="B11" s="45" t="s">
        <v>100</v>
      </c>
      <c r="C11" s="45">
        <v>2492253</v>
      </c>
      <c r="D11" s="45">
        <v>41626215127</v>
      </c>
      <c r="E11" s="45">
        <v>41681819760</v>
      </c>
      <c r="F11" s="45">
        <v>-55604633</v>
      </c>
      <c r="G11" s="45">
        <v>2492253</v>
      </c>
      <c r="H11" s="45">
        <v>41626215127</v>
      </c>
      <c r="I11" s="45">
        <v>41681819760</v>
      </c>
      <c r="J11" s="45">
        <v>-55604633</v>
      </c>
    </row>
    <row r="12" spans="2:11" ht="27.75" customHeight="1" x14ac:dyDescent="0.45">
      <c r="B12" s="45" t="s">
        <v>102</v>
      </c>
      <c r="C12" s="45">
        <v>186310</v>
      </c>
      <c r="D12" s="45">
        <v>19734290004</v>
      </c>
      <c r="E12" s="45">
        <v>22759580121</v>
      </c>
      <c r="F12" s="45">
        <v>-3025290117</v>
      </c>
      <c r="G12" s="45">
        <v>186310</v>
      </c>
      <c r="H12" s="45">
        <v>19734290004</v>
      </c>
      <c r="I12" s="45">
        <v>22759580121</v>
      </c>
      <c r="J12" s="45">
        <v>-3025290117</v>
      </c>
    </row>
    <row r="13" spans="2:11" ht="27.75" customHeight="1" x14ac:dyDescent="0.45">
      <c r="B13" s="45" t="s">
        <v>113</v>
      </c>
      <c r="C13" s="45">
        <v>33018332</v>
      </c>
      <c r="D13" s="45">
        <v>131332190264</v>
      </c>
      <c r="E13" s="45">
        <v>129418887959</v>
      </c>
      <c r="F13" s="45">
        <v>1913302305</v>
      </c>
      <c r="G13" s="45">
        <v>33018332</v>
      </c>
      <c r="H13" s="45">
        <v>131332190264</v>
      </c>
      <c r="I13" s="45">
        <v>129418887959</v>
      </c>
      <c r="J13" s="45">
        <v>1913302305</v>
      </c>
    </row>
    <row r="14" spans="2:11" ht="36" customHeight="1" x14ac:dyDescent="0.55000000000000004">
      <c r="B14" s="173" t="s">
        <v>66</v>
      </c>
      <c r="C14" s="174"/>
      <c r="D14" s="15">
        <f>SUM(D7:D13)</f>
        <v>387959082740</v>
      </c>
      <c r="E14" s="15">
        <f>SUM(E7:E13)</f>
        <v>362409400440</v>
      </c>
      <c r="F14" s="15">
        <f>SUM(F7:F13)</f>
        <v>25549682300</v>
      </c>
      <c r="G14" s="22"/>
      <c r="H14" s="15">
        <f>SUM(H7:H13)</f>
        <v>387959082740</v>
      </c>
      <c r="I14" s="15">
        <f>SUM(I7:I13)</f>
        <v>362409400440</v>
      </c>
      <c r="J14" s="15">
        <f>SUM(J7:J13)</f>
        <v>25549682300</v>
      </c>
    </row>
    <row r="16" spans="2:11" x14ac:dyDescent="0.45">
      <c r="C16" s="10"/>
      <c r="G16" s="10"/>
    </row>
    <row r="17" spans="7:7" x14ac:dyDescent="0.45">
      <c r="G17" s="10"/>
    </row>
  </sheetData>
  <sortState ref="B7:J17">
    <sortCondition descending="1" ref="B7"/>
  </sortState>
  <mergeCells count="15">
    <mergeCell ref="B1:J1"/>
    <mergeCell ref="B2:J2"/>
    <mergeCell ref="B3:J3"/>
    <mergeCell ref="B14:C1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3"/>
  <sheetViews>
    <sheetView rightToLeft="1" view="pageBreakPreview" zoomScale="90" zoomScaleNormal="100" zoomScaleSheetLayoutView="90" workbookViewId="0">
      <selection activeCell="B4" sqref="B4:B5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20.42578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76" t="s">
        <v>0</v>
      </c>
      <c r="D1" s="176"/>
      <c r="E1" s="176"/>
      <c r="F1" s="176"/>
      <c r="G1" s="176"/>
      <c r="H1" s="176"/>
      <c r="I1" s="176"/>
      <c r="J1" s="176"/>
      <c r="K1" s="176"/>
      <c r="L1" s="177"/>
    </row>
    <row r="2" spans="2:14" ht="24" x14ac:dyDescent="0.45">
      <c r="B2" s="30"/>
      <c r="C2" s="179" t="s">
        <v>44</v>
      </c>
      <c r="D2" s="179"/>
      <c r="E2" s="179"/>
      <c r="F2" s="179"/>
      <c r="G2" s="179"/>
      <c r="H2" s="179"/>
      <c r="I2" s="179"/>
      <c r="J2" s="179"/>
      <c r="K2" s="179"/>
      <c r="L2" s="180"/>
    </row>
    <row r="3" spans="2:14" ht="24" x14ac:dyDescent="0.45">
      <c r="B3" s="31" t="s">
        <v>79</v>
      </c>
      <c r="C3" s="182" t="str">
        <f>سهام!C3</f>
        <v>برای ماه منتهی به 1400/06/31</v>
      </c>
      <c r="D3" s="182"/>
      <c r="E3" s="182"/>
      <c r="F3" s="182"/>
      <c r="G3" s="182"/>
      <c r="H3" s="182"/>
      <c r="I3" s="182"/>
      <c r="J3" s="182"/>
      <c r="K3" s="182"/>
      <c r="L3" s="183"/>
    </row>
    <row r="4" spans="2:14" x14ac:dyDescent="0.45">
      <c r="B4" s="123" t="s">
        <v>2</v>
      </c>
      <c r="C4" s="184" t="s">
        <v>46</v>
      </c>
      <c r="D4" s="185"/>
      <c r="E4" s="185"/>
      <c r="F4" s="185"/>
      <c r="G4" s="185"/>
      <c r="H4" s="123" t="s">
        <v>47</v>
      </c>
      <c r="I4" s="123" t="s">
        <v>47</v>
      </c>
      <c r="J4" s="123" t="s">
        <v>47</v>
      </c>
      <c r="K4" s="123" t="s">
        <v>47</v>
      </c>
      <c r="L4" s="123" t="s">
        <v>47</v>
      </c>
    </row>
    <row r="5" spans="2:14" ht="73.5" customHeight="1" x14ac:dyDescent="0.45">
      <c r="B5" s="123" t="s">
        <v>2</v>
      </c>
      <c r="C5" s="123" t="s">
        <v>62</v>
      </c>
      <c r="D5" s="123" t="s">
        <v>63</v>
      </c>
      <c r="E5" s="123" t="s">
        <v>64</v>
      </c>
      <c r="F5" s="47" t="s">
        <v>87</v>
      </c>
      <c r="G5" s="160" t="s">
        <v>86</v>
      </c>
      <c r="H5" s="59" t="s">
        <v>62</v>
      </c>
      <c r="I5" s="123" t="s">
        <v>63</v>
      </c>
      <c r="J5" s="123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98</v>
      </c>
      <c r="C6" s="45">
        <v>0</v>
      </c>
      <c r="D6" s="45">
        <v>-689829040273</v>
      </c>
      <c r="E6" s="45">
        <v>1036713004</v>
      </c>
      <c r="F6" s="45">
        <v>-688792327269</v>
      </c>
      <c r="G6" s="102">
        <f>F6/F13</f>
        <v>0.92408653515982753</v>
      </c>
      <c r="H6" s="45">
        <v>0</v>
      </c>
      <c r="I6" s="45">
        <v>-689829040273</v>
      </c>
      <c r="J6" s="45">
        <v>1036713004</v>
      </c>
      <c r="K6" s="45">
        <v>-688792327269</v>
      </c>
      <c r="L6" s="77">
        <f>K6/K13</f>
        <v>0.92408653515982753</v>
      </c>
    </row>
    <row r="7" spans="2:14" ht="32.25" customHeight="1" x14ac:dyDescent="0.45">
      <c r="B7" s="45" t="s">
        <v>99</v>
      </c>
      <c r="C7" s="45">
        <v>0</v>
      </c>
      <c r="D7" s="45">
        <v>-45613871886</v>
      </c>
      <c r="E7" s="45">
        <v>24867574306</v>
      </c>
      <c r="F7" s="45">
        <v>-20746297580</v>
      </c>
      <c r="G7" s="119">
        <f>F7/F13</f>
        <v>2.7833315629559492E-2</v>
      </c>
      <c r="H7" s="45">
        <v>0</v>
      </c>
      <c r="I7" s="45">
        <v>-45613871886</v>
      </c>
      <c r="J7" s="45">
        <v>24867574306</v>
      </c>
      <c r="K7" s="45">
        <v>-20746297580</v>
      </c>
      <c r="L7" s="119">
        <f>K7/K13</f>
        <v>2.7833315629559492E-2</v>
      </c>
      <c r="N7" s="13"/>
    </row>
    <row r="8" spans="2:14" ht="32.25" customHeight="1" x14ac:dyDescent="0.45">
      <c r="B8" s="45" t="s">
        <v>96</v>
      </c>
      <c r="C8" s="45">
        <v>0</v>
      </c>
      <c r="D8" s="45">
        <v>-14645711321</v>
      </c>
      <c r="E8" s="45">
        <v>606426042</v>
      </c>
      <c r="F8" s="45">
        <v>-14039285279</v>
      </c>
      <c r="G8" s="77">
        <f>F8/F13</f>
        <v>1.8835161159576657E-2</v>
      </c>
      <c r="H8" s="45">
        <v>0</v>
      </c>
      <c r="I8" s="45">
        <v>-14645711321</v>
      </c>
      <c r="J8" s="45">
        <v>606426042</v>
      </c>
      <c r="K8" s="45">
        <v>-14039285279</v>
      </c>
      <c r="L8" s="119">
        <f>K8/K13</f>
        <v>1.8835161159576657E-2</v>
      </c>
    </row>
    <row r="9" spans="2:14" ht="32.25" customHeight="1" x14ac:dyDescent="0.45">
      <c r="B9" s="45" t="s">
        <v>100</v>
      </c>
      <c r="C9" s="45">
        <v>0</v>
      </c>
      <c r="D9" s="45">
        <v>-12398807142</v>
      </c>
      <c r="E9" s="45">
        <v>-55604633</v>
      </c>
      <c r="F9" s="45">
        <v>-12454411775</v>
      </c>
      <c r="G9" s="119">
        <f>F9/F13</f>
        <v>1.6708888541551389E-2</v>
      </c>
      <c r="H9" s="45">
        <v>0</v>
      </c>
      <c r="I9" s="45">
        <v>-12398807142</v>
      </c>
      <c r="J9" s="45">
        <v>-55604633</v>
      </c>
      <c r="K9" s="45">
        <v>-12454411775</v>
      </c>
      <c r="L9" s="119">
        <f>K9/K13</f>
        <v>1.6708888541551389E-2</v>
      </c>
    </row>
    <row r="10" spans="2:14" ht="32.25" customHeight="1" x14ac:dyDescent="0.45">
      <c r="B10" s="45" t="s">
        <v>97</v>
      </c>
      <c r="C10" s="45">
        <v>0</v>
      </c>
      <c r="D10" s="45">
        <v>-8127257522</v>
      </c>
      <c r="E10" s="45">
        <v>206561393</v>
      </c>
      <c r="F10" s="45">
        <v>-7920696129</v>
      </c>
      <c r="G10" s="119">
        <f>F10/F13</f>
        <v>1.0626437537308624E-2</v>
      </c>
      <c r="H10" s="45">
        <v>0</v>
      </c>
      <c r="I10" s="45">
        <v>-8127257522</v>
      </c>
      <c r="J10" s="45">
        <v>206561393</v>
      </c>
      <c r="K10" s="45">
        <v>-7920696129</v>
      </c>
      <c r="L10" s="119">
        <f>K10/K13</f>
        <v>1.0626437537308624E-2</v>
      </c>
    </row>
    <row r="11" spans="2:14" ht="32.25" customHeight="1" x14ac:dyDescent="0.45">
      <c r="B11" s="45" t="s">
        <v>102</v>
      </c>
      <c r="C11" s="45">
        <v>0</v>
      </c>
      <c r="D11" s="45">
        <v>-311429221</v>
      </c>
      <c r="E11" s="45">
        <v>-3025290117</v>
      </c>
      <c r="F11" s="45">
        <v>-3336719338</v>
      </c>
      <c r="G11" s="120">
        <f>F11/F13</f>
        <v>4.4765559803470632E-3</v>
      </c>
      <c r="H11" s="45">
        <v>0</v>
      </c>
      <c r="I11" s="45">
        <v>-311429221</v>
      </c>
      <c r="J11" s="45">
        <v>-3025290117</v>
      </c>
      <c r="K11" s="45">
        <v>-3336719338</v>
      </c>
      <c r="L11" s="120">
        <f>K11/K13</f>
        <v>4.4765559803470632E-3</v>
      </c>
    </row>
    <row r="12" spans="2:14" ht="32.25" customHeight="1" x14ac:dyDescent="0.45">
      <c r="B12" s="45" t="s">
        <v>113</v>
      </c>
      <c r="C12" s="45">
        <v>0</v>
      </c>
      <c r="D12" s="45">
        <v>0</v>
      </c>
      <c r="E12" s="45">
        <v>1913302305</v>
      </c>
      <c r="F12" s="45">
        <v>1913302305</v>
      </c>
      <c r="G12" s="121" t="s">
        <v>119</v>
      </c>
      <c r="H12" s="45">
        <v>0</v>
      </c>
      <c r="I12" s="45">
        <v>0</v>
      </c>
      <c r="J12" s="45">
        <v>1913302305</v>
      </c>
      <c r="K12" s="45">
        <v>1913302305</v>
      </c>
      <c r="L12" s="121" t="s">
        <v>119</v>
      </c>
    </row>
    <row r="13" spans="2:14" ht="27.75" customHeight="1" x14ac:dyDescent="0.45">
      <c r="B13" s="65" t="s">
        <v>101</v>
      </c>
      <c r="C13" s="16">
        <f>SUM(C6:C12)</f>
        <v>0</v>
      </c>
      <c r="D13" s="16">
        <f>SUM(D6:D12)</f>
        <v>-770926117365</v>
      </c>
      <c r="E13" s="16">
        <f>SUM(E6:E12)</f>
        <v>25549682300</v>
      </c>
      <c r="F13" s="16">
        <f>SUM(F6:F12)</f>
        <v>-745376435065</v>
      </c>
      <c r="G13" s="97">
        <v>1</v>
      </c>
      <c r="H13" s="16">
        <f>SUM(H6:H12)</f>
        <v>0</v>
      </c>
      <c r="I13" s="16">
        <f>SUM(I6:I12)</f>
        <v>-770926117365</v>
      </c>
      <c r="J13" s="16">
        <f>SUM(J6:J12)</f>
        <v>25549682300</v>
      </c>
      <c r="K13" s="16">
        <f>SUM(K6:K12)</f>
        <v>-745376435065</v>
      </c>
      <c r="L13" s="97">
        <v>1</v>
      </c>
    </row>
    <row r="14" spans="2:14" ht="33" hidden="1" customHeight="1" x14ac:dyDescent="0.45">
      <c r="B14" s="80" t="s">
        <v>78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</row>
    <row r="15" spans="2:14" ht="34.5" customHeight="1" x14ac:dyDescent="0.45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</row>
    <row r="16" spans="2:14" x14ac:dyDescent="0.45">
      <c r="E16" s="21"/>
      <c r="F16" s="19"/>
      <c r="G16" s="46"/>
      <c r="H16" s="10"/>
    </row>
    <row r="17" spans="5:9" x14ac:dyDescent="0.45">
      <c r="E17" s="21"/>
      <c r="F17" s="19"/>
      <c r="G17" s="20"/>
      <c r="I17" s="10"/>
    </row>
    <row r="18" spans="5:9" x14ac:dyDescent="0.45">
      <c r="E18" s="21"/>
      <c r="F18" s="19"/>
      <c r="G18" s="19"/>
    </row>
    <row r="19" spans="5:9" x14ac:dyDescent="0.45">
      <c r="E19" s="21"/>
      <c r="F19" s="19"/>
      <c r="G19" s="103"/>
    </row>
    <row r="20" spans="5:9" x14ac:dyDescent="0.45">
      <c r="E20" s="21"/>
      <c r="F20" s="19"/>
      <c r="G20" s="20"/>
      <c r="I20" s="13"/>
    </row>
    <row r="21" spans="5:9" x14ac:dyDescent="0.45">
      <c r="E21" s="21"/>
      <c r="F21" s="19"/>
      <c r="G21" s="20"/>
    </row>
    <row r="22" spans="5:9" x14ac:dyDescent="0.45">
      <c r="E22" s="21"/>
      <c r="F22" s="19"/>
      <c r="G22" s="19"/>
    </row>
    <row r="23" spans="5:9" x14ac:dyDescent="0.45">
      <c r="F23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G12 L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"/>
  <sheetViews>
    <sheetView rightToLeft="1" view="pageBreakPreview" zoomScale="90" zoomScaleNormal="100" zoomScaleSheetLayoutView="90" workbookViewId="0">
      <selection activeCell="B4" sqref="B4:B5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76" t="s">
        <v>0</v>
      </c>
      <c r="D1" s="176"/>
      <c r="E1" s="176"/>
      <c r="F1" s="176"/>
      <c r="G1" s="176"/>
      <c r="H1" s="176"/>
      <c r="I1" s="176"/>
      <c r="J1" s="177"/>
    </row>
    <row r="2" spans="2:10" ht="24" x14ac:dyDescent="0.45">
      <c r="B2" s="30"/>
      <c r="C2" s="179" t="s">
        <v>44</v>
      </c>
      <c r="D2" s="179"/>
      <c r="E2" s="179"/>
      <c r="F2" s="179"/>
      <c r="G2" s="179"/>
      <c r="H2" s="179"/>
      <c r="I2" s="179"/>
      <c r="J2" s="180"/>
    </row>
    <row r="3" spans="2:10" ht="24" x14ac:dyDescent="0.45">
      <c r="B3" s="32" t="s">
        <v>80</v>
      </c>
      <c r="C3" s="182" t="str">
        <f>سهام!C3</f>
        <v>برای ماه منتهی به 1400/06/31</v>
      </c>
      <c r="D3" s="182"/>
      <c r="E3" s="182"/>
      <c r="F3" s="182"/>
      <c r="G3" s="182"/>
      <c r="H3" s="182"/>
      <c r="I3" s="182"/>
      <c r="J3" s="183"/>
    </row>
    <row r="4" spans="2:10" x14ac:dyDescent="0.45">
      <c r="B4" s="123" t="s">
        <v>48</v>
      </c>
      <c r="C4" s="123" t="s">
        <v>46</v>
      </c>
      <c r="D4" s="123" t="s">
        <v>46</v>
      </c>
      <c r="E4" s="123" t="s">
        <v>46</v>
      </c>
      <c r="F4" s="123" t="s">
        <v>46</v>
      </c>
      <c r="G4" s="123" t="s">
        <v>47</v>
      </c>
      <c r="H4" s="123" t="s">
        <v>47</v>
      </c>
      <c r="I4" s="123" t="s">
        <v>47</v>
      </c>
      <c r="J4" s="123" t="s">
        <v>47</v>
      </c>
    </row>
    <row r="5" spans="2:10" x14ac:dyDescent="0.45">
      <c r="B5" s="123" t="s">
        <v>48</v>
      </c>
      <c r="C5" s="123" t="s">
        <v>65</v>
      </c>
      <c r="D5" s="123" t="s">
        <v>63</v>
      </c>
      <c r="E5" s="123" t="s">
        <v>64</v>
      </c>
      <c r="F5" s="123" t="s">
        <v>66</v>
      </c>
      <c r="G5" s="123" t="s">
        <v>65</v>
      </c>
      <c r="H5" s="123" t="s">
        <v>63</v>
      </c>
      <c r="I5" s="123" t="s">
        <v>64</v>
      </c>
      <c r="J5" s="123" t="s">
        <v>66</v>
      </c>
    </row>
    <row r="6" spans="2:10" ht="22.5" customHeight="1" x14ac:dyDescent="0.45">
      <c r="B6" s="45" t="s">
        <v>77</v>
      </c>
      <c r="C6" s="45">
        <v>0</v>
      </c>
      <c r="D6" s="45">
        <v>0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</row>
    <row r="7" spans="2:10" ht="24" x14ac:dyDescent="0.45">
      <c r="B7" s="5" t="s">
        <v>66</v>
      </c>
      <c r="C7" s="45">
        <f t="shared" ref="C7:J7" si="0">SUM(C6:C6)</f>
        <v>0</v>
      </c>
      <c r="D7" s="45">
        <f t="shared" si="0"/>
        <v>0</v>
      </c>
      <c r="E7" s="45">
        <f t="shared" si="0"/>
        <v>0</v>
      </c>
      <c r="F7" s="45">
        <f t="shared" si="0"/>
        <v>0</v>
      </c>
      <c r="G7" s="79">
        <f t="shared" si="0"/>
        <v>0</v>
      </c>
      <c r="H7" s="45">
        <f t="shared" si="0"/>
        <v>0</v>
      </c>
      <c r="I7" s="45">
        <f t="shared" si="0"/>
        <v>0</v>
      </c>
      <c r="J7" s="45">
        <f t="shared" si="0"/>
        <v>0</v>
      </c>
    </row>
    <row r="8" spans="2:10" x14ac:dyDescent="0.45">
      <c r="D8" s="12"/>
    </row>
    <row r="10" spans="2:10" x14ac:dyDescent="0.45">
      <c r="F10" s="12"/>
      <c r="I10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M18"/>
  <sheetViews>
    <sheetView rightToLeft="1" view="pageBreakPreview" zoomScaleNormal="100" zoomScaleSheetLayoutView="100" workbookViewId="0">
      <selection activeCell="O8" sqref="O8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0" width="9.140625" style="1"/>
    <col min="11" max="12" width="18.28515625" style="1" hidden="1" customWidth="1"/>
    <col min="13" max="13" width="19.85546875" style="1" hidden="1" customWidth="1"/>
    <col min="14" max="14" width="3.28515625" style="1" customWidth="1"/>
    <col min="15" max="16384" width="9.140625" style="1"/>
  </cols>
  <sheetData>
    <row r="1" spans="2:13" ht="24" x14ac:dyDescent="0.45">
      <c r="B1" s="29"/>
      <c r="C1" s="176" t="s">
        <v>0</v>
      </c>
      <c r="D1" s="176"/>
      <c r="E1" s="176"/>
      <c r="F1" s="176"/>
      <c r="G1" s="177"/>
    </row>
    <row r="2" spans="2:13" ht="24" x14ac:dyDescent="0.45">
      <c r="B2" s="30"/>
      <c r="C2" s="179" t="s">
        <v>44</v>
      </c>
      <c r="D2" s="179"/>
      <c r="E2" s="179"/>
      <c r="F2" s="179"/>
      <c r="G2" s="180"/>
    </row>
    <row r="3" spans="2:13" ht="24" x14ac:dyDescent="0.45">
      <c r="B3" s="32" t="s">
        <v>80</v>
      </c>
      <c r="C3" s="182" t="str">
        <f>سهام!C3</f>
        <v>برای ماه منتهی به 1400/06/31</v>
      </c>
      <c r="D3" s="182"/>
      <c r="E3" s="182"/>
      <c r="F3" s="182"/>
      <c r="G3" s="183"/>
    </row>
    <row r="4" spans="2:13" x14ac:dyDescent="0.45">
      <c r="B4" s="123" t="s">
        <v>67</v>
      </c>
      <c r="C4" s="123" t="s">
        <v>67</v>
      </c>
      <c r="D4" s="123" t="s">
        <v>46</v>
      </c>
      <c r="E4" s="123" t="s">
        <v>46</v>
      </c>
      <c r="F4" s="123" t="s">
        <v>47</v>
      </c>
      <c r="G4" s="123" t="s">
        <v>47</v>
      </c>
      <c r="L4" s="1" t="s">
        <v>115</v>
      </c>
    </row>
    <row r="5" spans="2:13" x14ac:dyDescent="0.45">
      <c r="B5" s="123" t="s">
        <v>68</v>
      </c>
      <c r="C5" s="123" t="s">
        <v>37</v>
      </c>
      <c r="D5" s="123" t="s">
        <v>69</v>
      </c>
      <c r="E5" s="123" t="s">
        <v>70</v>
      </c>
      <c r="F5" s="123" t="s">
        <v>69</v>
      </c>
      <c r="G5" s="123" t="s">
        <v>70</v>
      </c>
      <c r="K5" s="1" t="s">
        <v>116</v>
      </c>
    </row>
    <row r="6" spans="2:13" ht="32.25" customHeight="1" x14ac:dyDescent="0.45">
      <c r="B6" s="3" t="s">
        <v>43</v>
      </c>
      <c r="C6" s="58" t="s">
        <v>106</v>
      </c>
      <c r="D6" s="108">
        <v>3812068</v>
      </c>
      <c r="E6" s="45">
        <v>0</v>
      </c>
      <c r="F6" s="108">
        <v>3812068</v>
      </c>
      <c r="G6" s="45">
        <f>F6/M6</f>
        <v>4.5143244777099358E-7</v>
      </c>
      <c r="K6" s="115">
        <v>5677813383446.9199</v>
      </c>
      <c r="L6" s="115">
        <v>2766568536423</v>
      </c>
      <c r="M6" s="116">
        <f>L6+K6</f>
        <v>8444381919869.9199</v>
      </c>
    </row>
    <row r="7" spans="2:13" ht="36.75" customHeight="1" x14ac:dyDescent="0.45">
      <c r="B7" s="3" t="s">
        <v>43</v>
      </c>
      <c r="C7" s="58" t="s">
        <v>105</v>
      </c>
      <c r="D7" s="108">
        <v>89192285</v>
      </c>
      <c r="E7" s="114">
        <f>D7/L7</f>
        <v>1.2157928205411095E-4</v>
      </c>
      <c r="F7" s="108">
        <v>89192285</v>
      </c>
      <c r="G7" s="45">
        <f t="shared" ref="G7:G8" si="0">F7/M7</f>
        <v>2.295921237766605E-5</v>
      </c>
      <c r="K7" s="115">
        <v>3151200490085.8545</v>
      </c>
      <c r="L7" s="115">
        <v>733614177457.5</v>
      </c>
      <c r="M7" s="116">
        <f t="shared" ref="M7:M11" si="1">L7+K7</f>
        <v>3884814667543.3545</v>
      </c>
    </row>
    <row r="8" spans="2:13" ht="32.25" customHeight="1" x14ac:dyDescent="0.45">
      <c r="B8" s="3" t="s">
        <v>43</v>
      </c>
      <c r="C8" s="58" t="s">
        <v>107</v>
      </c>
      <c r="D8" s="108">
        <v>6600380</v>
      </c>
      <c r="E8" s="122">
        <f>D8/L8</f>
        <v>6.6033718942520137E-5</v>
      </c>
      <c r="F8" s="108">
        <v>6600380</v>
      </c>
      <c r="G8" s="45">
        <f t="shared" si="0"/>
        <v>3.0533544999893392E-6</v>
      </c>
      <c r="K8" s="115">
        <v>2061726829685.0564</v>
      </c>
      <c r="L8" s="115">
        <v>99954691416.75</v>
      </c>
      <c r="M8" s="116">
        <f t="shared" si="1"/>
        <v>2161681521101.8064</v>
      </c>
    </row>
    <row r="9" spans="2:13" ht="32.25" customHeight="1" x14ac:dyDescent="0.45">
      <c r="B9" s="3" t="s">
        <v>43</v>
      </c>
      <c r="C9" s="58" t="s">
        <v>109</v>
      </c>
      <c r="D9" s="108">
        <v>1517742</v>
      </c>
      <c r="E9" s="45">
        <f t="shared" ref="E9:E10" si="2">D9/L9</f>
        <v>1.9682555864633909E-6</v>
      </c>
      <c r="F9" s="108">
        <v>1517742</v>
      </c>
      <c r="G9" s="45">
        <f>F9/M9</f>
        <v>4.6716669239459965E-7</v>
      </c>
      <c r="K9" s="115">
        <v>2477713003709.4053</v>
      </c>
      <c r="L9" s="115">
        <v>771110220866.75</v>
      </c>
      <c r="M9" s="116">
        <f t="shared" si="1"/>
        <v>3248823224576.1553</v>
      </c>
    </row>
    <row r="10" spans="2:13" ht="32.25" customHeight="1" x14ac:dyDescent="0.45">
      <c r="B10" s="3" t="s">
        <v>43</v>
      </c>
      <c r="C10" s="58" t="s">
        <v>108</v>
      </c>
      <c r="D10" s="108">
        <v>18484604</v>
      </c>
      <c r="E10" s="122">
        <f t="shared" si="2"/>
        <v>5.2963956990032847E-5</v>
      </c>
      <c r="F10" s="108">
        <v>18484604</v>
      </c>
      <c r="G10" s="45">
        <f>F10/M10</f>
        <v>6.7160431933669245E-6</v>
      </c>
      <c r="K10" s="115">
        <v>2403302250198.4517</v>
      </c>
      <c r="L10" s="115">
        <v>349003455377.75</v>
      </c>
      <c r="M10" s="116">
        <f t="shared" si="1"/>
        <v>2752305705576.2017</v>
      </c>
    </row>
    <row r="11" spans="2:13" ht="32.25" customHeight="1" x14ac:dyDescent="0.45">
      <c r="B11" s="3" t="s">
        <v>43</v>
      </c>
      <c r="C11" s="58" t="s">
        <v>110</v>
      </c>
      <c r="D11" s="108">
        <v>3687425</v>
      </c>
      <c r="E11" s="114">
        <f>D11/L11</f>
        <v>8.5167067489013177E-5</v>
      </c>
      <c r="F11" s="108">
        <v>3687425</v>
      </c>
      <c r="G11" s="108">
        <f>F11/M11</f>
        <v>1.8141708475332724E-6</v>
      </c>
      <c r="K11" s="115">
        <v>1989271291505.2903</v>
      </c>
      <c r="L11" s="115">
        <v>43296371575.5</v>
      </c>
      <c r="M11" s="116">
        <f t="shared" si="1"/>
        <v>2032567663080.7903</v>
      </c>
    </row>
    <row r="12" spans="2:13" ht="29.25" customHeight="1" x14ac:dyDescent="0.45">
      <c r="B12" s="186" t="s">
        <v>66</v>
      </c>
      <c r="C12" s="187"/>
      <c r="D12" s="76">
        <f>SUM(D6:D11)</f>
        <v>123294504</v>
      </c>
      <c r="E12" s="77">
        <f>SUM(E6:E11)</f>
        <v>3.2771228106214054E-4</v>
      </c>
      <c r="F12" s="76">
        <f>SUM(F6:F11)</f>
        <v>123294504</v>
      </c>
      <c r="G12" s="108">
        <v>0</v>
      </c>
    </row>
    <row r="13" spans="2:13" x14ac:dyDescent="0.45">
      <c r="F13" s="64"/>
    </row>
    <row r="14" spans="2:13" x14ac:dyDescent="0.45">
      <c r="E14" s="82"/>
      <c r="F14" s="83"/>
      <c r="G14" s="82"/>
    </row>
    <row r="16" spans="2:13" x14ac:dyDescent="0.45">
      <c r="D16" s="70"/>
      <c r="E16" s="70"/>
      <c r="F16" s="71"/>
      <c r="G16" s="11"/>
    </row>
    <row r="17" spans="5:7" x14ac:dyDescent="0.45">
      <c r="E17" s="43"/>
      <c r="G17" s="12"/>
    </row>
    <row r="18" spans="5:7" x14ac:dyDescent="0.45">
      <c r="G18" s="110"/>
    </row>
  </sheetData>
  <mergeCells count="13">
    <mergeCell ref="C1:G1"/>
    <mergeCell ref="C2:G2"/>
    <mergeCell ref="C3:G3"/>
    <mergeCell ref="B12:C12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 C6:C7 C11 C9:C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A5" sqref="A5:A6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8" t="s">
        <v>0</v>
      </c>
      <c r="B1" s="188"/>
      <c r="C1" s="189"/>
    </row>
    <row r="2" spans="1:3" ht="21" x14ac:dyDescent="0.45">
      <c r="A2" s="188" t="s">
        <v>44</v>
      </c>
      <c r="B2" s="188"/>
      <c r="C2" s="189"/>
    </row>
    <row r="3" spans="1:3" ht="21" x14ac:dyDescent="0.45">
      <c r="A3" s="190" t="str">
        <f>سهام!C3</f>
        <v>برای ماه منتهی به 1400/06/31</v>
      </c>
      <c r="B3" s="190"/>
      <c r="C3" s="191"/>
    </row>
    <row r="4" spans="1:3" ht="21" x14ac:dyDescent="0.45">
      <c r="A4" s="39" t="s">
        <v>80</v>
      </c>
      <c r="B4" s="37"/>
      <c r="C4" s="38"/>
    </row>
    <row r="5" spans="1:3" x14ac:dyDescent="0.45">
      <c r="A5" s="123" t="s">
        <v>71</v>
      </c>
      <c r="B5" s="123" t="s">
        <v>46</v>
      </c>
      <c r="C5" s="123" t="str">
        <f>سهام!J4</f>
        <v>1400/06/31</v>
      </c>
    </row>
    <row r="6" spans="1:3" x14ac:dyDescent="0.45">
      <c r="A6" s="123" t="s">
        <v>71</v>
      </c>
      <c r="B6" s="123" t="s">
        <v>40</v>
      </c>
      <c r="C6" s="123" t="s">
        <v>40</v>
      </c>
    </row>
    <row r="7" spans="1:3" x14ac:dyDescent="0.45">
      <c r="A7" s="2" t="s">
        <v>95</v>
      </c>
      <c r="B7" s="4">
        <v>5896393090</v>
      </c>
      <c r="C7" s="4">
        <v>5896393090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5896393090</v>
      </c>
      <c r="C10" s="15">
        <f>SUM(C7:C9)</f>
        <v>5896393090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J14"/>
  <sheetViews>
    <sheetView rightToLeft="1" view="pageBreakPreview" zoomScale="110" zoomScaleNormal="110" zoomScaleSheetLayoutView="110" workbookViewId="0">
      <selection activeCell="B5" sqref="B5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9" width="17.5703125" style="1" bestFit="1" customWidth="1"/>
    <col min="10" max="10" width="16.42578125" style="1" bestFit="1" customWidth="1"/>
    <col min="11" max="16384" width="9.140625" style="1"/>
  </cols>
  <sheetData>
    <row r="1" spans="2:10" ht="24" customHeight="1" x14ac:dyDescent="0.45">
      <c r="B1" s="192" t="s">
        <v>0</v>
      </c>
      <c r="C1" s="193"/>
      <c r="D1" s="193"/>
      <c r="E1" s="194"/>
    </row>
    <row r="2" spans="2:10" ht="24" customHeight="1" x14ac:dyDescent="0.45">
      <c r="B2" s="195" t="s">
        <v>44</v>
      </c>
      <c r="C2" s="196"/>
      <c r="D2" s="196"/>
      <c r="E2" s="197"/>
    </row>
    <row r="3" spans="2:10" ht="24" customHeight="1" x14ac:dyDescent="0.45">
      <c r="B3" s="198" t="str">
        <f>سهام!C3</f>
        <v>برای ماه منتهی به 1400/06/31</v>
      </c>
      <c r="C3" s="182"/>
      <c r="D3" s="182"/>
      <c r="E3" s="199"/>
      <c r="H3" s="69"/>
    </row>
    <row r="4" spans="2:10" ht="24" customHeight="1" x14ac:dyDescent="0.45">
      <c r="B4" s="55" t="s">
        <v>80</v>
      </c>
      <c r="C4" s="39"/>
      <c r="D4" s="40"/>
      <c r="E4" s="56"/>
      <c r="H4" s="69"/>
    </row>
    <row r="5" spans="2:10" x14ac:dyDescent="0.45">
      <c r="B5" s="201" t="s">
        <v>48</v>
      </c>
      <c r="C5" s="87" t="s">
        <v>81</v>
      </c>
      <c r="D5" s="202" t="s">
        <v>40</v>
      </c>
      <c r="E5" s="203" t="s">
        <v>12</v>
      </c>
      <c r="J5" s="69"/>
    </row>
    <row r="6" spans="2:10" x14ac:dyDescent="0.45">
      <c r="B6" s="57" t="s">
        <v>74</v>
      </c>
      <c r="C6" s="88" t="s">
        <v>82</v>
      </c>
      <c r="D6" s="45">
        <v>-745376435065</v>
      </c>
      <c r="E6" s="66">
        <f>ABS(D6)/10251233931668</f>
        <v>7.2710899003327903E-2</v>
      </c>
      <c r="H6" s="69"/>
      <c r="J6" s="69"/>
    </row>
    <row r="7" spans="2:10" x14ac:dyDescent="0.45">
      <c r="B7" s="57" t="s">
        <v>75</v>
      </c>
      <c r="C7" s="88" t="s">
        <v>83</v>
      </c>
      <c r="D7" s="45">
        <v>0</v>
      </c>
      <c r="E7" s="89">
        <f>ABS(D7)/10251233931668</f>
        <v>0</v>
      </c>
      <c r="H7" s="67"/>
    </row>
    <row r="8" spans="2:10" ht="19.5" thickBot="1" x14ac:dyDescent="0.5">
      <c r="B8" s="90" t="s">
        <v>76</v>
      </c>
      <c r="C8" s="91" t="s">
        <v>84</v>
      </c>
      <c r="D8" s="45">
        <v>123294504</v>
      </c>
      <c r="E8" s="92">
        <f>ABS(D8)/10251233931668</f>
        <v>1.2027284210061773E-5</v>
      </c>
      <c r="H8" s="69"/>
    </row>
    <row r="9" spans="2:10" ht="19.5" thickBot="1" x14ac:dyDescent="0.5">
      <c r="B9" s="204" t="s">
        <v>66</v>
      </c>
      <c r="C9" s="205"/>
      <c r="D9" s="93">
        <f>SUM(D6:D8)</f>
        <v>-745253140561</v>
      </c>
      <c r="E9" s="68">
        <f>SUM(E6:E8)</f>
        <v>7.2722926287537959E-2</v>
      </c>
      <c r="H9" s="10"/>
      <c r="I9" s="69"/>
    </row>
    <row r="10" spans="2:10" x14ac:dyDescent="0.45">
      <c r="B10" s="200" t="s">
        <v>120</v>
      </c>
      <c r="C10" s="200"/>
      <c r="D10" s="200"/>
      <c r="E10" s="200"/>
    </row>
    <row r="11" spans="2:10" ht="12.75" customHeight="1" x14ac:dyDescent="0.45"/>
    <row r="12" spans="2:10" x14ac:dyDescent="0.45">
      <c r="D12" s="10"/>
      <c r="E12" s="10"/>
    </row>
    <row r="13" spans="2:10" x14ac:dyDescent="0.45">
      <c r="D13" s="13"/>
    </row>
    <row r="14" spans="2:10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2021-09-28T06:26:25Z</dcterms:modified>
</cp:coreProperties>
</file>