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ing\Backup\Fund\پرتفوی صندوق\مرداد 1400\"/>
    </mc:Choice>
  </mc:AlternateContent>
  <bookViews>
    <workbookView xWindow="0" yWindow="0" windowWidth="24000" windowHeight="930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مشارکت'!$A$1:$U$8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'!$A$1:$H$14</definedName>
    <definedName name="_xlnm.Print_Area" localSheetId="7">'درآمد سود سهام '!$A$1:$L$13</definedName>
    <definedName name="_xlnm.Print_Area" localSheetId="8">'درآمد ناشی از تغییر قیمت اوراق '!$A$1:$K$15</definedName>
    <definedName name="_xlnm.Print_Area" localSheetId="9">'درآمد ناشی از فروش '!$A$1:$K$20</definedName>
    <definedName name="_xlnm.Print_Area" localSheetId="5">'سپرده '!$A$1:$L$14</definedName>
    <definedName name="_xlnm.Print_Area" localSheetId="11">'سرمایه‌گذاری در اوراق بهادار '!$A$1:$K$10</definedName>
    <definedName name="_xlnm.Print_Area" localSheetId="10">'سرمایه‌گذاری در سهام '!$A$1:$M$17</definedName>
    <definedName name="_xlnm.Print_Area" localSheetId="6">'سود اوراق بهادار و سپرده بانکی '!$A$1:$L$16</definedName>
    <definedName name="_xlnm.Print_Area" localSheetId="0">سهام!$A$1:$O$15</definedName>
    <definedName name="_xlnm.Print_Area" localSheetId="4">'گواهی سپرده '!$A$1:$R$8</definedName>
  </definedNames>
  <calcPr calcId="162913"/>
</workbook>
</file>

<file path=xl/calcChain.xml><?xml version="1.0" encoding="utf-8"?>
<calcChain xmlns="http://schemas.openxmlformats.org/spreadsheetml/2006/main">
  <c r="C10" i="14" l="1"/>
  <c r="E13" i="13" l="1"/>
  <c r="M6" i="13"/>
  <c r="G6" i="13"/>
  <c r="E9" i="13"/>
  <c r="E8" i="13"/>
  <c r="E7" i="13"/>
  <c r="E6" i="13"/>
  <c r="M7" i="13"/>
  <c r="E10" i="13"/>
  <c r="E11" i="13"/>
  <c r="G7" i="13"/>
  <c r="M8" i="13"/>
  <c r="G8" i="13" s="1"/>
  <c r="M9" i="13"/>
  <c r="G9" i="13" s="1"/>
  <c r="M10" i="13"/>
  <c r="G10" i="13" s="1"/>
  <c r="M11" i="13"/>
  <c r="G11" i="13" s="1"/>
  <c r="F13" i="13"/>
  <c r="D13" i="13"/>
  <c r="E9" i="15" l="1"/>
  <c r="E8" i="15"/>
  <c r="E7" i="15"/>
  <c r="E6" i="15"/>
  <c r="D9" i="15"/>
  <c r="L14" i="11"/>
  <c r="L12" i="11"/>
  <c r="L13" i="11"/>
  <c r="L11" i="11"/>
  <c r="L10" i="11"/>
  <c r="L6" i="11"/>
  <c r="G13" i="11"/>
  <c r="G12" i="11"/>
  <c r="G11" i="11"/>
  <c r="G10" i="11"/>
  <c r="G9" i="11"/>
  <c r="G8" i="11"/>
  <c r="G6" i="11"/>
  <c r="F15" i="11"/>
  <c r="E15" i="11"/>
  <c r="D15" i="11"/>
  <c r="D19" i="10"/>
  <c r="E19" i="10"/>
  <c r="F19" i="10"/>
  <c r="I19" i="10"/>
  <c r="J19" i="10"/>
  <c r="H19" i="10"/>
  <c r="J14" i="9"/>
  <c r="I14" i="9"/>
  <c r="H14" i="9"/>
  <c r="F14" i="9"/>
  <c r="E14" i="9"/>
  <c r="D14" i="9"/>
  <c r="I15" i="7" l="1"/>
  <c r="H15" i="7"/>
  <c r="F15" i="7"/>
  <c r="J13" i="6" l="1"/>
  <c r="I13" i="6"/>
  <c r="H13" i="6"/>
  <c r="G13" i="6"/>
  <c r="K13" i="6"/>
  <c r="N14" i="1" l="1"/>
  <c r="M14" i="1"/>
  <c r="L14" i="1"/>
  <c r="D14" i="1"/>
  <c r="K15" i="11" l="1"/>
  <c r="J15" i="11"/>
  <c r="I15" i="11"/>
  <c r="H15" i="11"/>
  <c r="C15" i="11"/>
  <c r="J12" i="8"/>
  <c r="J15" i="7"/>
  <c r="K15" i="7"/>
  <c r="H12" i="7"/>
  <c r="H11" i="7"/>
  <c r="H10" i="7"/>
  <c r="H9" i="7"/>
  <c r="H8" i="7"/>
  <c r="H7" i="7"/>
  <c r="G14" i="1"/>
  <c r="I14" i="1"/>
  <c r="B10" i="14" l="1"/>
  <c r="G9" i="12"/>
  <c r="J9" i="12"/>
  <c r="I9" i="12"/>
  <c r="K12" i="8"/>
  <c r="I12" i="8"/>
  <c r="G12" i="8" l="1"/>
  <c r="F9" i="12" l="1"/>
  <c r="E9" i="12"/>
  <c r="D9" i="12"/>
  <c r="C9" i="12"/>
  <c r="H12" i="8" l="1"/>
  <c r="F12" i="8"/>
  <c r="H9" i="12" l="1"/>
  <c r="C5" i="14" l="1"/>
  <c r="J4" i="6"/>
  <c r="G4" i="6"/>
  <c r="G4" i="2"/>
  <c r="B3" i="15" l="1"/>
  <c r="A3" i="14"/>
  <c r="C3" i="13"/>
  <c r="C3" i="12"/>
  <c r="C3" i="11"/>
  <c r="B3" i="10"/>
  <c r="B3" i="9"/>
  <c r="C3" i="8"/>
  <c r="B3" i="7"/>
  <c r="C3" i="6"/>
  <c r="N4" i="5"/>
  <c r="G4" i="5"/>
  <c r="C3" i="5"/>
  <c r="C3" i="4"/>
  <c r="C4" i="4" s="1"/>
  <c r="P4" i="3"/>
  <c r="I4" i="3"/>
  <c r="C3" i="3"/>
  <c r="C4" i="2"/>
  <c r="C3" i="2"/>
</calcChain>
</file>

<file path=xl/sharedStrings.xml><?xml version="1.0" encoding="utf-8"?>
<sst xmlns="http://schemas.openxmlformats.org/spreadsheetml/2006/main" count="505" uniqueCount="136">
  <si>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</si>
  <si>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</si>
  <si>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</si>
  <si>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</si>
  <si>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</si>
  <si>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</si>
  <si>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</si>
  <si>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</si>
  <si>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</si>
  <si>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</si>
  <si>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</si>
  <si>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</si>
  <si>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</si>
  <si>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</si>
  <si>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</si>
  <si>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</si>
  <si>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</si>
  <si>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</si>
  <si>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</si>
  <si>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</si>
  <si>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</si>
  <si>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</si>
  <si>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</si>
  <si>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</si>
  <si>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</si>
  <si>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</si>
  <si>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</si>
  <si>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</si>
  <si>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</si>
  <si>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</si>
  <si>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</si>
  <si>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</si>
  <si>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</si>
  <si>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</si>
  <si>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</si>
  <si>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</si>
  <si>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</si>
  <si>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</si>
  <si>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</si>
  <si>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</si>
  <si>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</si>
  <si>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</si>
  <si>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</si>
  <si>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</si>
  <si>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</si>
  <si>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</si>
  <si>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</si>
  <si>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</si>
  <si>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</si>
  <si>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</si>
  <si>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</si>
  <si>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</si>
  <si>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</si>
  <si>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</si>
  <si>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</si>
  <si>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</si>
  <si>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</si>
  <si>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</si>
  <si>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</si>
  <si>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</si>
  <si>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</si>
  <si>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</si>
  <si>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</si>
  <si>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</si>
  <si>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</si>
  <si>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</si>
  <si>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</si>
  <si>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</si>
  <si>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</si>
  <si>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</si>
  <si>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</si>
  <si>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</si>
  <si>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</si>
  <si>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</si>
  <si>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</si>
  <si>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</si>
  <si>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</si>
  <si>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</si>
  <si>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</si>
  <si>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</si>
  <si>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</si>
  <si>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</si>
  <si>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</si>
  <si>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</si>
  <si>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</si>
  <si>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</si>
  <si>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</si>
  <si>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</si>
  <si>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اسنادخزانه-م23بودجه97-000824</t>
  </si>
  <si>
    <t>اسنادخزانه-م24بودجه96-990625</t>
  </si>
  <si>
    <t>سپرده کوتاه مدت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</si>
  <si>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</si>
  <si>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</si>
  <si>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</si>
  <si>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</si>
  <si>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</si>
  <si>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</si>
  <si>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سایر درآمدها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</si>
  <si>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</si>
  <si>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</si>
  <si>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</si>
  <si>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</si>
  <si>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</si>
  <si>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ح. کویر تایر</t>
  </si>
  <si>
    <t>جمع کل</t>
  </si>
  <si>
    <t>بازرگانی و تولیدی مرجان کار</t>
  </si>
  <si>
    <t>بانک توسعه صادرات بلوار کشاورز</t>
  </si>
  <si>
    <t>1398/07/20</t>
  </si>
  <si>
    <t>1399/11/20</t>
  </si>
  <si>
    <t>1399/11/26</t>
  </si>
  <si>
    <t>1399/11/21</t>
  </si>
  <si>
    <t>مرابحه عام دولت5-ش.خ0302</t>
  </si>
  <si>
    <t>1403/02/16</t>
  </si>
  <si>
    <t>1399/12/20</t>
  </si>
  <si>
    <t>1399/12/13</t>
  </si>
  <si>
    <t>1400/01/31</t>
  </si>
  <si>
    <t>ح.گروه مدیریت سرمایه گذار امید</t>
  </si>
  <si>
    <t xml:space="preserve">3130008552780 </t>
  </si>
  <si>
    <t>1349301287911</t>
  </si>
  <si>
    <t xml:space="preserve">3130008670248 </t>
  </si>
  <si>
    <t xml:space="preserve">3130008605868 </t>
  </si>
  <si>
    <t xml:space="preserve">3130008603246 </t>
  </si>
  <si>
    <t xml:space="preserve">3130008670341 </t>
  </si>
  <si>
    <t>0200048775001</t>
  </si>
  <si>
    <t>1400/02/01</t>
  </si>
  <si>
    <t>1400/02/29</t>
  </si>
  <si>
    <t>1400/04/31</t>
  </si>
  <si>
    <t>ح . س. توسعه گوهران امید</t>
  </si>
  <si>
    <t>برای ماه منتهی به 1400/05/31</t>
  </si>
  <si>
    <t>1400/05/31</t>
  </si>
  <si>
    <t>(1)%</t>
  </si>
  <si>
    <t>(1.61)%</t>
  </si>
  <si>
    <t>(7.03)%</t>
  </si>
  <si>
    <t>*مبلغ خالص دارایی ها در تاریخ افشای گزارش 10.882.816.828.606  ریال می باشد</t>
  </si>
  <si>
    <t>میانگین</t>
  </si>
  <si>
    <t>ماه قبل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</si>
</sst>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  <numFmt numFmtId="167" formatCode="#,##0_ ;[Red]\-#,##0\ "/>
    <numFmt numFmtId="168" formatCode="0_ ;[Red]\-0\ "/>
    <numFmt numFmtId="169" formatCode="_ * #,##0_-_ ;_ * #,##0\-_ ;_ * &quot;-&quot;??_-_ ;_ @_ "/>
  </numFmts>
  <fonts count="20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9" fillId="5" borderId="17" xfId="0" applyFont="1" applyFill="1" applyBorder="1"/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4" borderId="2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6" fillId="0" borderId="0" xfId="0" applyFont="1"/>
    <xf numFmtId="0" fontId="8" fillId="0" borderId="1" xfId="0" applyFont="1" applyBorder="1" applyAlignment="1">
      <alignment vertical="center"/>
    </xf>
    <xf numFmtId="10" fontId="5" fillId="0" borderId="21" xfId="2" applyNumberFormat="1" applyFont="1" applyBorder="1" applyAlignment="1">
      <alignment horizontal="center" vertical="center"/>
    </xf>
    <xf numFmtId="165" fontId="17" fillId="0" borderId="0" xfId="1" applyNumberFormat="1" applyFont="1" applyAlignment="1">
      <alignment horizontal="right" vertical="center" wrapText="1"/>
    </xf>
    <xf numFmtId="10" fontId="1" fillId="0" borderId="35" xfId="2" applyNumberFormat="1" applyFont="1" applyBorder="1" applyAlignment="1">
      <alignment horizontal="center" vertical="center"/>
    </xf>
    <xf numFmtId="3" fontId="18" fillId="0" borderId="0" xfId="0" applyNumberFormat="1" applyFont="1"/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readingOrder="2"/>
    </xf>
    <xf numFmtId="0" fontId="9" fillId="0" borderId="0" xfId="0" applyFont="1" applyAlignment="1">
      <alignment vertical="center" readingOrder="2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5" fillId="3" borderId="1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165" fontId="14" fillId="0" borderId="23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3" fontId="1" fillId="0" borderId="21" xfId="0" applyNumberFormat="1" applyFont="1" applyBorder="1" applyAlignment="1">
      <alignment horizontal="center" vertical="center"/>
    </xf>
    <xf numFmtId="0" fontId="5" fillId="0" borderId="22" xfId="0" applyFont="1" applyBorder="1"/>
    <xf numFmtId="0" fontId="5" fillId="0" borderId="41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 vertical="center"/>
    </xf>
    <xf numFmtId="166" fontId="1" fillId="0" borderId="32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8" fillId="0" borderId="1" xfId="2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8" fontId="1" fillId="0" borderId="0" xfId="0" applyNumberFormat="1" applyFont="1"/>
    <xf numFmtId="10" fontId="1" fillId="0" borderId="42" xfId="0" applyNumberFormat="1" applyFont="1" applyBorder="1" applyAlignment="1">
      <alignment horizontal="center" vertical="center"/>
    </xf>
    <xf numFmtId="9" fontId="1" fillId="0" borderId="1" xfId="2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10" fontId="5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/>
    </xf>
    <xf numFmtId="10" fontId="5" fillId="0" borderId="1" xfId="2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167" fontId="6" fillId="2" borderId="11" xfId="1" applyNumberFormat="1" applyFont="1" applyFill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168" fontId="14" fillId="0" borderId="24" xfId="2" applyNumberFormat="1" applyFont="1" applyBorder="1" applyAlignment="1">
      <alignment horizontal="center" vertical="center"/>
    </xf>
    <xf numFmtId="9" fontId="14" fillId="0" borderId="23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2" borderId="1" xfId="2" applyNumberFormat="1" applyFont="1" applyFill="1" applyBorder="1" applyAlignment="1">
      <alignment horizontal="center" vertical="center"/>
    </xf>
    <xf numFmtId="169" fontId="19" fillId="0" borderId="1" xfId="1" applyNumberFormat="1" applyFont="1" applyBorder="1" applyAlignment="1">
      <alignment horizontal="center" vertical="center"/>
    </xf>
    <xf numFmtId="169" fontId="1" fillId="0" borderId="0" xfId="0" applyNumberFormat="1" applyFont="1"/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3" fontId="1" fillId="3" borderId="39" xfId="0" applyNumberFormat="1" applyFont="1" applyFill="1" applyBorder="1" applyAlignment="1">
      <alignment horizontal="center" vertical="center"/>
    </xf>
    <xf numFmtId="3" fontId="1" fillId="3" borderId="40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37" fontId="9" fillId="0" borderId="0" xfId="1" applyNumberFormat="1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P22"/>
  <sheetViews>
    <sheetView rightToLeft="1" tabSelected="1" view="pageBreakPreview" topLeftCell="C1" zoomScale="90" zoomScaleNormal="90" zoomScaleSheetLayoutView="90" workbookViewId="0">
      <selection activeCell="C5" sqref="C5:C6"/>
    </sheetView>
  </sheetViews>
  <sheetFormatPr defaultRowHeight="18.75" x14ac:dyDescent="0.45"/>
  <cols>
    <col min="1" max="1" width="9.140625" style="1"/>
    <col min="2" max="2" width="34.28515625" style="1" customWidth="1"/>
    <col min="3" max="14" width="19.7109375" style="1" customWidth="1"/>
    <col min="15" max="15" width="9.140625" style="1" customWidth="1"/>
    <col min="16" max="16" width="10.5703125" style="1" bestFit="1" customWidth="1"/>
    <col min="17" max="16384" width="9.140625" style="1"/>
  </cols>
  <sheetData>
    <row r="1" spans="2:16" ht="27" thickBot="1" x14ac:dyDescent="0.5">
      <c r="B1" s="48"/>
      <c r="C1" s="120" t="s">
        <v>0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</row>
    <row r="2" spans="2:16" ht="26.25" x14ac:dyDescent="0.45">
      <c r="B2" s="48"/>
      <c r="C2" s="120" t="s">
        <v>1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2:16" ht="26.25" x14ac:dyDescent="0.45">
      <c r="B3" s="49" t="s">
        <v>79</v>
      </c>
      <c r="C3" s="126" t="s">
        <v>128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</row>
    <row r="4" spans="2:16" ht="24.75" customHeight="1" x14ac:dyDescent="0.45">
      <c r="B4" s="128" t="s">
        <v>2</v>
      </c>
      <c r="C4" s="131" t="s">
        <v>126</v>
      </c>
      <c r="D4" s="131" t="s">
        <v>3</v>
      </c>
      <c r="E4" s="131" t="s">
        <v>3</v>
      </c>
      <c r="F4" s="131" t="s">
        <v>4</v>
      </c>
      <c r="G4" s="131" t="s">
        <v>4</v>
      </c>
      <c r="H4" s="131" t="s">
        <v>4</v>
      </c>
      <c r="I4" s="131" t="s">
        <v>4</v>
      </c>
      <c r="J4" s="131" t="s">
        <v>129</v>
      </c>
      <c r="K4" s="131" t="s">
        <v>5</v>
      </c>
      <c r="L4" s="131" t="s">
        <v>5</v>
      </c>
      <c r="M4" s="131" t="s">
        <v>5</v>
      </c>
      <c r="N4" s="133" t="s">
        <v>5</v>
      </c>
    </row>
    <row r="5" spans="2:16" ht="26.25" customHeight="1" x14ac:dyDescent="0.45">
      <c r="B5" s="129"/>
      <c r="C5" s="131" t="s">
        <v>6</v>
      </c>
      <c r="D5" s="131" t="s">
        <v>7</v>
      </c>
      <c r="E5" s="131" t="s">
        <v>8</v>
      </c>
      <c r="F5" s="131" t="s">
        <v>9</v>
      </c>
      <c r="G5" s="131" t="s">
        <v>9</v>
      </c>
      <c r="H5" s="131" t="s">
        <v>10</v>
      </c>
      <c r="I5" s="131" t="s">
        <v>10</v>
      </c>
      <c r="J5" s="131" t="s">
        <v>6</v>
      </c>
      <c r="K5" s="131" t="s">
        <v>11</v>
      </c>
      <c r="L5" s="131" t="s">
        <v>7</v>
      </c>
      <c r="M5" s="131" t="s">
        <v>8</v>
      </c>
      <c r="N5" s="132" t="s">
        <v>12</v>
      </c>
    </row>
    <row r="6" spans="2:16" ht="29.25" customHeight="1" x14ac:dyDescent="0.45">
      <c r="B6" s="130"/>
      <c r="C6" s="131" t="s">
        <v>6</v>
      </c>
      <c r="D6" s="131" t="s">
        <v>7</v>
      </c>
      <c r="E6" s="131" t="s">
        <v>8</v>
      </c>
      <c r="F6" s="131" t="s">
        <v>6</v>
      </c>
      <c r="G6" s="131" t="s">
        <v>7</v>
      </c>
      <c r="H6" s="131" t="s">
        <v>6</v>
      </c>
      <c r="I6" s="131" t="s">
        <v>13</v>
      </c>
      <c r="J6" s="131" t="s">
        <v>6</v>
      </c>
      <c r="K6" s="131" t="s">
        <v>11</v>
      </c>
      <c r="L6" s="131" t="s">
        <v>7</v>
      </c>
      <c r="M6" s="131" t="s">
        <v>8</v>
      </c>
      <c r="N6" s="132" t="s">
        <v>12</v>
      </c>
    </row>
    <row r="7" spans="2:16" ht="30.75" customHeight="1" x14ac:dyDescent="0.45">
      <c r="B7" s="4" t="s">
        <v>100</v>
      </c>
      <c r="C7" s="4">
        <v>668583211</v>
      </c>
      <c r="D7" s="4">
        <v>8442204475206</v>
      </c>
      <c r="E7" s="4">
        <v>6988065417965.8398</v>
      </c>
      <c r="F7" s="4">
        <v>4809994</v>
      </c>
      <c r="G7" s="4">
        <v>62109113826</v>
      </c>
      <c r="H7" s="4">
        <v>2106000</v>
      </c>
      <c r="I7" s="4">
        <v>23870364976</v>
      </c>
      <c r="J7" s="4">
        <v>671287205</v>
      </c>
      <c r="K7" s="4">
        <v>13210</v>
      </c>
      <c r="L7" s="4">
        <v>8477721062659</v>
      </c>
      <c r="M7" s="4">
        <v>8860964523026.6797</v>
      </c>
      <c r="N7" s="105">
        <v>0.80830000000000002</v>
      </c>
      <c r="O7" s="61"/>
    </row>
    <row r="8" spans="2:16" ht="30.75" customHeight="1" x14ac:dyDescent="0.45">
      <c r="B8" s="4" t="s">
        <v>101</v>
      </c>
      <c r="C8" s="4">
        <v>344714855</v>
      </c>
      <c r="D8" s="4">
        <v>690450148973</v>
      </c>
      <c r="E8" s="4">
        <v>583847617548.78894</v>
      </c>
      <c r="F8" s="4">
        <v>85087881</v>
      </c>
      <c r="G8" s="4">
        <v>135548769413</v>
      </c>
      <c r="H8" s="4">
        <v>45000</v>
      </c>
      <c r="I8" s="4">
        <v>73878812</v>
      </c>
      <c r="J8" s="4">
        <v>429757736</v>
      </c>
      <c r="K8" s="4">
        <v>1602</v>
      </c>
      <c r="L8" s="4">
        <v>825912151379</v>
      </c>
      <c r="M8" s="4">
        <v>687948654433.26501</v>
      </c>
      <c r="N8" s="105">
        <v>6.2799999999999995E-2</v>
      </c>
    </row>
    <row r="9" spans="2:16" ht="30.75" customHeight="1" x14ac:dyDescent="0.45">
      <c r="B9" s="4" t="s">
        <v>98</v>
      </c>
      <c r="C9" s="4">
        <v>104432571</v>
      </c>
      <c r="D9" s="4">
        <v>516890918688</v>
      </c>
      <c r="E9" s="4">
        <v>531157799432.34399</v>
      </c>
      <c r="F9" s="4">
        <v>4258023</v>
      </c>
      <c r="G9" s="4">
        <v>21605965677</v>
      </c>
      <c r="H9" s="4">
        <v>910000</v>
      </c>
      <c r="I9" s="4">
        <v>4786839209</v>
      </c>
      <c r="J9" s="4">
        <v>107780594</v>
      </c>
      <c r="K9" s="4">
        <v>5332</v>
      </c>
      <c r="L9" s="4">
        <v>533990053437</v>
      </c>
      <c r="M9" s="4">
        <v>574249365751.32202</v>
      </c>
      <c r="N9" s="105">
        <v>5.2400000000000002E-2</v>
      </c>
    </row>
    <row r="10" spans="2:16" ht="30.75" customHeight="1" x14ac:dyDescent="0.45">
      <c r="B10" s="4" t="s">
        <v>99</v>
      </c>
      <c r="C10" s="4">
        <v>10046370</v>
      </c>
      <c r="D10" s="4">
        <v>227811036737</v>
      </c>
      <c r="E10" s="4">
        <v>199670434352.53201</v>
      </c>
      <c r="F10" s="4">
        <v>904755</v>
      </c>
      <c r="G10" s="4">
        <v>16048732097</v>
      </c>
      <c r="H10" s="4">
        <v>552000</v>
      </c>
      <c r="I10" s="4">
        <v>9918336527</v>
      </c>
      <c r="J10" s="4">
        <v>10399125</v>
      </c>
      <c r="K10" s="4">
        <v>18560</v>
      </c>
      <c r="L10" s="4">
        <v>231514563015</v>
      </c>
      <c r="M10" s="4">
        <v>192861074102.39999</v>
      </c>
      <c r="N10" s="105">
        <v>1.7600000000000001E-2</v>
      </c>
    </row>
    <row r="11" spans="2:16" ht="30.75" customHeight="1" x14ac:dyDescent="0.45">
      <c r="B11" s="4" t="s">
        <v>102</v>
      </c>
      <c r="C11" s="4">
        <v>3286280</v>
      </c>
      <c r="D11" s="4">
        <v>49764491088</v>
      </c>
      <c r="E11" s="4">
        <v>46301332223.519997</v>
      </c>
      <c r="F11" s="4">
        <v>660000</v>
      </c>
      <c r="G11" s="4">
        <v>9783058339</v>
      </c>
      <c r="H11" s="4">
        <v>2960000</v>
      </c>
      <c r="I11" s="4">
        <v>44651889204</v>
      </c>
      <c r="J11" s="4">
        <v>986280</v>
      </c>
      <c r="K11" s="4">
        <v>16790</v>
      </c>
      <c r="L11" s="4">
        <v>14975593779</v>
      </c>
      <c r="M11" s="4">
        <v>16547055872.688</v>
      </c>
      <c r="N11" s="105">
        <v>1.5E-3</v>
      </c>
      <c r="O11" s="61"/>
    </row>
    <row r="12" spans="2:16" ht="31.5" customHeight="1" x14ac:dyDescent="0.45">
      <c r="B12" s="4" t="s">
        <v>105</v>
      </c>
      <c r="C12" s="4">
        <v>68984</v>
      </c>
      <c r="D12" s="4">
        <v>10020040053</v>
      </c>
      <c r="E12" s="4">
        <v>9786628888.9881592</v>
      </c>
      <c r="F12" s="4">
        <v>0</v>
      </c>
      <c r="G12" s="4">
        <v>0</v>
      </c>
      <c r="H12" s="4">
        <v>0</v>
      </c>
      <c r="I12" s="4">
        <v>0</v>
      </c>
      <c r="J12" s="4">
        <v>68984</v>
      </c>
      <c r="K12" s="4">
        <v>139337</v>
      </c>
      <c r="L12" s="4">
        <v>10020040053</v>
      </c>
      <c r="M12" s="4">
        <v>9604718470.0579205</v>
      </c>
      <c r="N12" s="105">
        <v>8.9999999999999998E-4</v>
      </c>
    </row>
    <row r="13" spans="2:16" ht="30.75" customHeight="1" thickBot="1" x14ac:dyDescent="0.5">
      <c r="B13" s="4" t="s">
        <v>127</v>
      </c>
      <c r="C13" s="4">
        <v>25208178</v>
      </c>
      <c r="D13" s="4">
        <v>99131444843</v>
      </c>
      <c r="E13" s="4">
        <v>94609958311.408295</v>
      </c>
      <c r="F13" s="4">
        <v>2875267</v>
      </c>
      <c r="G13" s="4">
        <v>10441807360</v>
      </c>
      <c r="H13" s="4">
        <v>200000</v>
      </c>
      <c r="I13" s="4">
        <v>752707527</v>
      </c>
      <c r="J13" s="4">
        <v>27883445</v>
      </c>
      <c r="K13" s="4">
        <v>3858</v>
      </c>
      <c r="L13" s="4">
        <v>108792852052</v>
      </c>
      <c r="M13" s="4">
        <v>107492574318.584</v>
      </c>
      <c r="N13" s="105">
        <v>9.7999999999999997E-3</v>
      </c>
      <c r="O13" s="61"/>
      <c r="P13" s="61"/>
    </row>
    <row r="14" spans="2:16" ht="36.75" customHeight="1" thickBot="1" x14ac:dyDescent="0.5">
      <c r="B14" s="122" t="s">
        <v>66</v>
      </c>
      <c r="C14" s="123"/>
      <c r="D14" s="72">
        <f>SUM(D7:D13)</f>
        <v>10036272555588</v>
      </c>
      <c r="E14" s="72">
        <v>8453439188724.4199</v>
      </c>
      <c r="F14" s="74"/>
      <c r="G14" s="73">
        <f>SUM(G7:G13)</f>
        <v>255537446712</v>
      </c>
      <c r="H14" s="74"/>
      <c r="I14" s="72">
        <f>SUM(I7:I13)</f>
        <v>84054016255</v>
      </c>
      <c r="J14" s="124"/>
      <c r="K14" s="125"/>
      <c r="L14" s="73">
        <f>SUM(L7:L13)</f>
        <v>10202926316374</v>
      </c>
      <c r="M14" s="73">
        <f>SUM(M7:M13)</f>
        <v>10449667965974.998</v>
      </c>
      <c r="N14" s="102">
        <f>SUM(N7:N13)</f>
        <v>0.95329999999999993</v>
      </c>
      <c r="P14" s="61"/>
    </row>
    <row r="15" spans="2:16" x14ac:dyDescent="0.45">
      <c r="J15" s="11"/>
      <c r="L15" s="10"/>
    </row>
    <row r="16" spans="2:16" x14ac:dyDescent="0.45">
      <c r="E16" s="44"/>
      <c r="I16" s="11"/>
      <c r="J16" s="11"/>
      <c r="K16" s="10"/>
      <c r="L16" s="10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1"/>
    </row>
    <row r="21" spans="9:10" x14ac:dyDescent="0.45">
      <c r="I21" s="11"/>
      <c r="J21" s="12"/>
    </row>
    <row r="22" spans="9:10" x14ac:dyDescent="0.45">
      <c r="I22" s="11"/>
      <c r="J22" s="11"/>
    </row>
  </sheetData>
  <sortState ref="B9:N13">
    <sortCondition descending="1" ref="B4"/>
  </sortState>
  <mergeCells count="23">
    <mergeCell ref="M5:M6"/>
    <mergeCell ref="F6"/>
    <mergeCell ref="G6"/>
    <mergeCell ref="F5:G5"/>
    <mergeCell ref="H6"/>
    <mergeCell ref="I6"/>
    <mergeCell ref="H5:I5"/>
    <mergeCell ref="C1:N1"/>
    <mergeCell ref="B14:C14"/>
    <mergeCell ref="J14:K14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</mergeCells>
  <pageMargins left="0.7" right="0.7" top="0.75" bottom="0.75" header="0.3" footer="0.3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rightToLeft="1" view="pageBreakPreview" topLeftCell="A5" zoomScale="90" zoomScaleNormal="100" zoomScaleSheetLayoutView="90" workbookViewId="0">
      <selection activeCell="O12" sqref="O12"/>
    </sheetView>
  </sheetViews>
  <sheetFormatPr defaultRowHeight="18.75" x14ac:dyDescent="0.45"/>
  <cols>
    <col min="1" max="1" width="9.140625" style="1"/>
    <col min="2" max="2" width="27.140625" style="1" customWidth="1"/>
    <col min="3" max="3" width="13.140625" style="1" bestFit="1" customWidth="1"/>
    <col min="4" max="4" width="19" style="1" bestFit="1" customWidth="1"/>
    <col min="5" max="5" width="19.85546875" style="1" bestFit="1" customWidth="1"/>
    <col min="6" max="6" width="19.5703125" style="1" bestFit="1" customWidth="1"/>
    <col min="7" max="7" width="13.140625" style="1" bestFit="1" customWidth="1"/>
    <col min="8" max="8" width="20" style="1" bestFit="1" customWidth="1"/>
    <col min="9" max="9" width="21.7109375" style="1" customWidth="1"/>
    <col min="10" max="10" width="19.5703125" style="1" bestFit="1" customWidth="1"/>
    <col min="11" max="11" width="15.42578125" style="1" bestFit="1" customWidth="1"/>
    <col min="12" max="12" width="16.140625" style="1" bestFit="1" customWidth="1"/>
    <col min="13" max="16384" width="9.140625" style="1"/>
  </cols>
  <sheetData>
    <row r="1" spans="2:11" ht="24" x14ac:dyDescent="0.45">
      <c r="B1" s="172" t="s">
        <v>0</v>
      </c>
      <c r="C1" s="173"/>
      <c r="D1" s="173"/>
      <c r="E1" s="173"/>
      <c r="F1" s="173"/>
      <c r="G1" s="173"/>
      <c r="H1" s="173"/>
      <c r="I1" s="173"/>
      <c r="J1" s="174"/>
    </row>
    <row r="2" spans="2:11" ht="24" x14ac:dyDescent="0.45">
      <c r="B2" s="175" t="s">
        <v>44</v>
      </c>
      <c r="C2" s="176"/>
      <c r="D2" s="176"/>
      <c r="E2" s="176"/>
      <c r="F2" s="176"/>
      <c r="G2" s="176"/>
      <c r="H2" s="176"/>
      <c r="I2" s="176"/>
      <c r="J2" s="177"/>
    </row>
    <row r="3" spans="2:11" ht="24" x14ac:dyDescent="0.45">
      <c r="B3" s="178" t="str">
        <f>سهام!C3</f>
        <v>برای ماه منتهی به 1400/05/31</v>
      </c>
      <c r="C3" s="179"/>
      <c r="D3" s="179"/>
      <c r="E3" s="179"/>
      <c r="F3" s="179"/>
      <c r="G3" s="179"/>
      <c r="H3" s="179"/>
      <c r="I3" s="179"/>
      <c r="J3" s="180"/>
    </row>
    <row r="4" spans="2:11" ht="24" x14ac:dyDescent="0.45">
      <c r="B4" s="32" t="s">
        <v>79</v>
      </c>
      <c r="C4" s="35"/>
      <c r="D4" s="35"/>
      <c r="E4" s="35"/>
      <c r="F4" s="35"/>
      <c r="G4" s="35"/>
      <c r="H4" s="35"/>
      <c r="I4" s="35"/>
      <c r="J4" s="36"/>
    </row>
    <row r="5" spans="2:11" x14ac:dyDescent="0.45">
      <c r="B5" s="131" t="s">
        <v>2</v>
      </c>
      <c r="C5" s="131" t="s">
        <v>46</v>
      </c>
      <c r="D5" s="131" t="s">
        <v>46</v>
      </c>
      <c r="E5" s="131" t="s">
        <v>46</v>
      </c>
      <c r="F5" s="131" t="s">
        <v>46</v>
      </c>
      <c r="G5" s="131" t="s">
        <v>47</v>
      </c>
      <c r="H5" s="131" t="s">
        <v>47</v>
      </c>
      <c r="I5" s="131" t="s">
        <v>47</v>
      </c>
      <c r="J5" s="131" t="s">
        <v>47</v>
      </c>
    </row>
    <row r="6" spans="2:11" x14ac:dyDescent="0.45">
      <c r="B6" s="131" t="s">
        <v>2</v>
      </c>
      <c r="C6" s="131" t="s">
        <v>6</v>
      </c>
      <c r="D6" s="131" t="s">
        <v>85</v>
      </c>
      <c r="E6" s="131" t="s">
        <v>59</v>
      </c>
      <c r="F6" s="131" t="s">
        <v>61</v>
      </c>
      <c r="G6" s="131" t="s">
        <v>6</v>
      </c>
      <c r="H6" s="131" t="s">
        <v>8</v>
      </c>
      <c r="I6" s="131" t="s">
        <v>59</v>
      </c>
      <c r="J6" s="131" t="s">
        <v>61</v>
      </c>
    </row>
    <row r="7" spans="2:11" ht="27.75" customHeight="1" x14ac:dyDescent="0.45">
      <c r="B7" s="45" t="s">
        <v>100</v>
      </c>
      <c r="C7" s="45">
        <v>2106000</v>
      </c>
      <c r="D7" s="45">
        <v>23870364976</v>
      </c>
      <c r="E7" s="45">
        <v>27645309002</v>
      </c>
      <c r="F7" s="45">
        <v>-3774944026</v>
      </c>
      <c r="G7" s="45">
        <v>11959928</v>
      </c>
      <c r="H7" s="45">
        <v>307114824159</v>
      </c>
      <c r="I7" s="45">
        <v>326304648783</v>
      </c>
      <c r="J7" s="45">
        <v>-19189824624</v>
      </c>
      <c r="K7" s="101"/>
    </row>
    <row r="8" spans="2:11" ht="27.75" customHeight="1" x14ac:dyDescent="0.45">
      <c r="B8" s="45" t="s">
        <v>99</v>
      </c>
      <c r="C8" s="45">
        <v>552000</v>
      </c>
      <c r="D8" s="45">
        <v>9918336527</v>
      </c>
      <c r="E8" s="45">
        <v>12333031602</v>
      </c>
      <c r="F8" s="45">
        <v>-2414695075</v>
      </c>
      <c r="G8" s="45">
        <v>13216596</v>
      </c>
      <c r="H8" s="45">
        <v>270443937656</v>
      </c>
      <c r="I8" s="45">
        <v>245916943649</v>
      </c>
      <c r="J8" s="45">
        <v>24526994007</v>
      </c>
    </row>
    <row r="9" spans="2:11" ht="27.75" customHeight="1" x14ac:dyDescent="0.45">
      <c r="B9" s="45" t="s">
        <v>102</v>
      </c>
      <c r="C9" s="45">
        <v>2960000</v>
      </c>
      <c r="D9" s="45">
        <v>44651889204</v>
      </c>
      <c r="E9" s="45">
        <v>44571955591</v>
      </c>
      <c r="F9" s="45">
        <v>79933613</v>
      </c>
      <c r="G9" s="45">
        <v>21605416</v>
      </c>
      <c r="H9" s="45">
        <v>362605512751</v>
      </c>
      <c r="I9" s="45">
        <v>381897715415</v>
      </c>
      <c r="J9" s="45">
        <v>-19292202664</v>
      </c>
    </row>
    <row r="10" spans="2:11" ht="27.75" customHeight="1" x14ac:dyDescent="0.45">
      <c r="B10" s="45" t="s">
        <v>101</v>
      </c>
      <c r="C10" s="45">
        <v>45000</v>
      </c>
      <c r="D10" s="45">
        <v>73878812</v>
      </c>
      <c r="E10" s="45">
        <v>86767007</v>
      </c>
      <c r="F10" s="45">
        <v>-12888195</v>
      </c>
      <c r="G10" s="45">
        <v>16668722</v>
      </c>
      <c r="H10" s="45">
        <v>701302584006</v>
      </c>
      <c r="I10" s="45">
        <v>699106882048</v>
      </c>
      <c r="J10" s="45">
        <v>2195701958</v>
      </c>
    </row>
    <row r="11" spans="2:11" ht="27.75" customHeight="1" x14ac:dyDescent="0.45">
      <c r="B11" s="45" t="s">
        <v>98</v>
      </c>
      <c r="C11" s="45">
        <v>910000</v>
      </c>
      <c r="D11" s="45">
        <v>4786839209</v>
      </c>
      <c r="E11" s="45">
        <v>4504026876</v>
      </c>
      <c r="F11" s="45">
        <v>282812333</v>
      </c>
      <c r="G11" s="45">
        <v>38382876</v>
      </c>
      <c r="H11" s="45">
        <v>292151136049</v>
      </c>
      <c r="I11" s="45">
        <v>284994095245</v>
      </c>
      <c r="J11" s="45">
        <v>7157040804</v>
      </c>
    </row>
    <row r="12" spans="2:11" ht="27.75" customHeight="1" x14ac:dyDescent="0.45">
      <c r="B12" s="45" t="s">
        <v>105</v>
      </c>
      <c r="C12" s="45">
        <v>0</v>
      </c>
      <c r="D12" s="45">
        <v>0</v>
      </c>
      <c r="E12" s="45">
        <v>0</v>
      </c>
      <c r="F12" s="45">
        <v>0</v>
      </c>
      <c r="G12" s="45">
        <v>330000</v>
      </c>
      <c r="H12" s="45">
        <v>29199939569</v>
      </c>
      <c r="I12" s="45">
        <v>28679790454</v>
      </c>
      <c r="J12" s="45">
        <v>520149115</v>
      </c>
    </row>
    <row r="13" spans="2:11" ht="27.75" customHeight="1" x14ac:dyDescent="0.45">
      <c r="B13" s="45" t="s">
        <v>127</v>
      </c>
      <c r="C13" s="45">
        <v>200000</v>
      </c>
      <c r="D13" s="45">
        <v>752707527</v>
      </c>
      <c r="E13" s="45">
        <v>780400151</v>
      </c>
      <c r="F13" s="45">
        <v>-27692624</v>
      </c>
      <c r="G13" s="45">
        <v>200000</v>
      </c>
      <c r="H13" s="45">
        <v>752707527</v>
      </c>
      <c r="I13" s="45">
        <v>780400151</v>
      </c>
      <c r="J13" s="45">
        <v>-27692624</v>
      </c>
    </row>
    <row r="14" spans="2:11" ht="27.75" customHeight="1" x14ac:dyDescent="0.45">
      <c r="B14" s="45" t="s">
        <v>116</v>
      </c>
      <c r="C14" s="45">
        <v>0</v>
      </c>
      <c r="D14" s="45">
        <v>0</v>
      </c>
      <c r="E14" s="45">
        <v>0</v>
      </c>
      <c r="F14" s="45">
        <v>0</v>
      </c>
      <c r="G14" s="45">
        <v>372171570</v>
      </c>
      <c r="H14" s="45">
        <v>4327983071250</v>
      </c>
      <c r="I14" s="45">
        <v>4327983071250</v>
      </c>
      <c r="J14" s="45">
        <v>0</v>
      </c>
    </row>
    <row r="15" spans="2:11" ht="27.75" customHeight="1" x14ac:dyDescent="0.45">
      <c r="B15" s="45" t="s">
        <v>103</v>
      </c>
      <c r="C15" s="45">
        <v>0</v>
      </c>
      <c r="D15" s="45">
        <v>0</v>
      </c>
      <c r="E15" s="45">
        <v>0</v>
      </c>
      <c r="F15" s="45">
        <v>0</v>
      </c>
      <c r="G15" s="45">
        <v>111811</v>
      </c>
      <c r="H15" s="45">
        <v>1441295044</v>
      </c>
      <c r="I15" s="45">
        <v>2032922771</v>
      </c>
      <c r="J15" s="45">
        <v>-591627726</v>
      </c>
    </row>
    <row r="16" spans="2:11" ht="27.75" customHeight="1" x14ac:dyDescent="0.45">
      <c r="B16" s="45" t="s">
        <v>89</v>
      </c>
      <c r="C16" s="45">
        <v>0</v>
      </c>
      <c r="D16" s="45">
        <v>0</v>
      </c>
      <c r="E16" s="45">
        <v>0</v>
      </c>
      <c r="F16" s="45">
        <v>0</v>
      </c>
      <c r="G16" s="45">
        <v>1900</v>
      </c>
      <c r="H16" s="45">
        <v>1872489401</v>
      </c>
      <c r="I16" s="45">
        <v>1872700607</v>
      </c>
      <c r="J16" s="45">
        <v>-211206</v>
      </c>
    </row>
    <row r="17" spans="2:10" ht="27.75" customHeight="1" x14ac:dyDescent="0.45">
      <c r="B17" s="45" t="s">
        <v>88</v>
      </c>
      <c r="C17" s="45">
        <v>0</v>
      </c>
      <c r="D17" s="45">
        <v>0</v>
      </c>
      <c r="E17" s="45">
        <v>0</v>
      </c>
      <c r="F17" s="45">
        <v>0</v>
      </c>
      <c r="G17" s="45">
        <v>3800</v>
      </c>
      <c r="H17" s="45">
        <v>3057914576</v>
      </c>
      <c r="I17" s="45">
        <v>3059835209</v>
      </c>
      <c r="J17" s="45">
        <v>-1920633</v>
      </c>
    </row>
    <row r="18" spans="2:10" ht="27.75" customHeight="1" x14ac:dyDescent="0.45">
      <c r="B18" s="45" t="s">
        <v>111</v>
      </c>
      <c r="C18" s="45">
        <v>0</v>
      </c>
      <c r="D18" s="45">
        <v>0</v>
      </c>
      <c r="E18" s="45">
        <v>0</v>
      </c>
      <c r="F18" s="45">
        <v>0</v>
      </c>
      <c r="G18" s="45">
        <v>20000</v>
      </c>
      <c r="H18" s="45">
        <v>19985500000</v>
      </c>
      <c r="I18" s="45">
        <v>20014520012</v>
      </c>
      <c r="J18" s="45">
        <v>-29020012</v>
      </c>
    </row>
    <row r="19" spans="2:10" ht="36" customHeight="1" x14ac:dyDescent="0.55000000000000004">
      <c r="B19" s="170" t="s">
        <v>66</v>
      </c>
      <c r="C19" s="171"/>
      <c r="D19" s="15">
        <f>SUM(D7:D18)</f>
        <v>84054016255</v>
      </c>
      <c r="E19" s="15">
        <f t="shared" ref="E19:F19" si="0">SUM(E7:E18)</f>
        <v>89921490229</v>
      </c>
      <c r="F19" s="45">
        <f t="shared" si="0"/>
        <v>-5867473974</v>
      </c>
      <c r="G19" s="22"/>
      <c r="H19" s="15">
        <f>SUM(H7:H18)</f>
        <v>6317910911988</v>
      </c>
      <c r="I19" s="15">
        <f t="shared" ref="I19:J19" si="1">SUM(I7:I18)</f>
        <v>6322643525594</v>
      </c>
      <c r="J19" s="45">
        <f t="shared" si="1"/>
        <v>-4732613605</v>
      </c>
    </row>
    <row r="21" spans="2:10" x14ac:dyDescent="0.45">
      <c r="C21" s="10"/>
      <c r="G21" s="10"/>
    </row>
    <row r="22" spans="2:10" x14ac:dyDescent="0.45">
      <c r="G22" s="10"/>
    </row>
  </sheetData>
  <sortState ref="B7:J17">
    <sortCondition descending="1" ref="B7"/>
  </sortState>
  <mergeCells count="15">
    <mergeCell ref="B1:J1"/>
    <mergeCell ref="B2:J2"/>
    <mergeCell ref="B3:J3"/>
    <mergeCell ref="B19:C19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N25"/>
  <sheetViews>
    <sheetView rightToLeft="1" view="pageBreakPreview" topLeftCell="A3" zoomScale="90" zoomScaleNormal="100" zoomScaleSheetLayoutView="90" workbookViewId="0">
      <selection activeCell="N7" sqref="N7"/>
    </sheetView>
  </sheetViews>
  <sheetFormatPr defaultRowHeight="18.75" x14ac:dyDescent="0.45"/>
  <cols>
    <col min="1" max="1" width="9.140625" style="1"/>
    <col min="2" max="2" width="26.28515625" style="1" customWidth="1"/>
    <col min="3" max="3" width="19.42578125" style="1" customWidth="1"/>
    <col min="4" max="4" width="21" style="1" bestFit="1" customWidth="1"/>
    <col min="5" max="5" width="22.28515625" style="1" customWidth="1"/>
    <col min="6" max="6" width="21" style="1" bestFit="1" customWidth="1"/>
    <col min="7" max="7" width="16.85546875" style="1" customWidth="1"/>
    <col min="8" max="8" width="17.85546875" style="1" customWidth="1"/>
    <col min="9" max="9" width="20.42578125" style="1" bestFit="1" customWidth="1"/>
    <col min="10" max="10" width="19.140625" style="1" customWidth="1"/>
    <col min="11" max="11" width="21" style="1" bestFit="1" customWidth="1"/>
    <col min="12" max="12" width="12" style="1" customWidth="1"/>
    <col min="13" max="13" width="5" style="1" customWidth="1"/>
    <col min="14" max="14" width="10.7109375" style="1" bestFit="1" customWidth="1"/>
    <col min="15" max="16384" width="9.140625" style="1"/>
  </cols>
  <sheetData>
    <row r="1" spans="2:14" ht="24" x14ac:dyDescent="0.45">
      <c r="B1" s="29"/>
      <c r="C1" s="173" t="s">
        <v>0</v>
      </c>
      <c r="D1" s="173"/>
      <c r="E1" s="173"/>
      <c r="F1" s="173"/>
      <c r="G1" s="173"/>
      <c r="H1" s="173"/>
      <c r="I1" s="173"/>
      <c r="J1" s="173"/>
      <c r="K1" s="173"/>
      <c r="L1" s="174"/>
    </row>
    <row r="2" spans="2:14" ht="24" x14ac:dyDescent="0.45">
      <c r="B2" s="30"/>
      <c r="C2" s="176" t="s">
        <v>44</v>
      </c>
      <c r="D2" s="176"/>
      <c r="E2" s="176"/>
      <c r="F2" s="176"/>
      <c r="G2" s="176"/>
      <c r="H2" s="176"/>
      <c r="I2" s="176"/>
      <c r="J2" s="176"/>
      <c r="K2" s="176"/>
      <c r="L2" s="177"/>
    </row>
    <row r="3" spans="2:14" ht="24" x14ac:dyDescent="0.45">
      <c r="B3" s="31" t="s">
        <v>79</v>
      </c>
      <c r="C3" s="179" t="str">
        <f>سهام!C3</f>
        <v>برای ماه منتهی به 1400/05/31</v>
      </c>
      <c r="D3" s="179"/>
      <c r="E3" s="179"/>
      <c r="F3" s="179"/>
      <c r="G3" s="179"/>
      <c r="H3" s="179"/>
      <c r="I3" s="179"/>
      <c r="J3" s="179"/>
      <c r="K3" s="179"/>
      <c r="L3" s="180"/>
    </row>
    <row r="4" spans="2:14" x14ac:dyDescent="0.45">
      <c r="B4" s="131" t="s">
        <v>2</v>
      </c>
      <c r="C4" s="181" t="s">
        <v>46</v>
      </c>
      <c r="D4" s="182"/>
      <c r="E4" s="182"/>
      <c r="F4" s="182"/>
      <c r="G4" s="182"/>
      <c r="H4" s="131" t="s">
        <v>47</v>
      </c>
      <c r="I4" s="131" t="s">
        <v>47</v>
      </c>
      <c r="J4" s="131" t="s">
        <v>47</v>
      </c>
      <c r="K4" s="131" t="s">
        <v>47</v>
      </c>
      <c r="L4" s="131" t="s">
        <v>47</v>
      </c>
    </row>
    <row r="5" spans="2:14" ht="73.5" customHeight="1" x14ac:dyDescent="0.45">
      <c r="B5" s="131" t="s">
        <v>2</v>
      </c>
      <c r="C5" s="131" t="s">
        <v>62</v>
      </c>
      <c r="D5" s="131" t="s">
        <v>63</v>
      </c>
      <c r="E5" s="131" t="s">
        <v>64</v>
      </c>
      <c r="F5" s="47" t="s">
        <v>87</v>
      </c>
      <c r="G5" s="157" t="s">
        <v>86</v>
      </c>
      <c r="H5" s="59" t="s">
        <v>62</v>
      </c>
      <c r="I5" s="131" t="s">
        <v>63</v>
      </c>
      <c r="J5" s="131" t="s">
        <v>64</v>
      </c>
      <c r="K5" s="18" t="s">
        <v>87</v>
      </c>
      <c r="L5" s="59" t="s">
        <v>86</v>
      </c>
    </row>
    <row r="6" spans="2:14" ht="32.25" customHeight="1" x14ac:dyDescent="0.45">
      <c r="B6" s="45" t="s">
        <v>100</v>
      </c>
      <c r="C6" s="45">
        <v>0</v>
      </c>
      <c r="D6" s="45">
        <v>1838435300237</v>
      </c>
      <c r="E6" s="45">
        <v>-3774944026</v>
      </c>
      <c r="F6" s="45">
        <v>1834660356211</v>
      </c>
      <c r="G6" s="103">
        <f>F6/F15</f>
        <v>1.0054336400579911</v>
      </c>
      <c r="H6" s="45">
        <v>276243818465</v>
      </c>
      <c r="I6" s="45">
        <v>50010907912</v>
      </c>
      <c r="J6" s="45">
        <v>-19189824624</v>
      </c>
      <c r="K6" s="45">
        <v>307064901753</v>
      </c>
      <c r="L6" s="78">
        <f>K6/K15</f>
        <v>1.3470561737189966</v>
      </c>
    </row>
    <row r="7" spans="2:14" ht="32.25" customHeight="1" x14ac:dyDescent="0.45">
      <c r="B7" s="45" t="s">
        <v>99</v>
      </c>
      <c r="C7" s="45">
        <v>0</v>
      </c>
      <c r="D7" s="45">
        <v>-10525060744</v>
      </c>
      <c r="E7" s="45">
        <v>-2414695075</v>
      </c>
      <c r="F7" s="45">
        <v>-12939755819</v>
      </c>
      <c r="G7" s="113" t="s">
        <v>130</v>
      </c>
      <c r="H7" s="45">
        <v>10229818500</v>
      </c>
      <c r="I7" s="45">
        <v>-38428911728</v>
      </c>
      <c r="J7" s="45">
        <v>24526994007</v>
      </c>
      <c r="K7" s="45">
        <v>-3672099221</v>
      </c>
      <c r="L7" s="113" t="s">
        <v>131</v>
      </c>
      <c r="N7" s="13"/>
    </row>
    <row r="8" spans="2:14" ht="32.25" customHeight="1" x14ac:dyDescent="0.45">
      <c r="B8" s="45" t="s">
        <v>102</v>
      </c>
      <c r="C8" s="45">
        <v>0</v>
      </c>
      <c r="D8" s="45">
        <v>5034620901</v>
      </c>
      <c r="E8" s="45">
        <v>79933613</v>
      </c>
      <c r="F8" s="45">
        <v>5114554514</v>
      </c>
      <c r="G8" s="78">
        <f>F8/F15</f>
        <v>2.8028867277135631E-3</v>
      </c>
      <c r="H8" s="45">
        <v>1694842523</v>
      </c>
      <c r="I8" s="45">
        <v>1571462105</v>
      </c>
      <c r="J8" s="45">
        <v>-19292202664</v>
      </c>
      <c r="K8" s="45">
        <v>-16025898036</v>
      </c>
      <c r="L8" s="113" t="s">
        <v>132</v>
      </c>
    </row>
    <row r="9" spans="2:14" ht="32.25" customHeight="1" x14ac:dyDescent="0.45">
      <c r="B9" s="45" t="s">
        <v>101</v>
      </c>
      <c r="C9" s="45">
        <v>0</v>
      </c>
      <c r="D9" s="45">
        <v>-31360965520</v>
      </c>
      <c r="E9" s="45">
        <v>-12888195</v>
      </c>
      <c r="F9" s="45">
        <v>-31373853715</v>
      </c>
      <c r="G9" s="112">
        <f>F9/F15</f>
        <v>-1.7193551840006913E-2</v>
      </c>
      <c r="H9" s="45">
        <v>816053910</v>
      </c>
      <c r="I9" s="45">
        <v>-137963496946</v>
      </c>
      <c r="J9" s="45">
        <v>2195701958</v>
      </c>
      <c r="K9" s="45">
        <v>-134951741078</v>
      </c>
      <c r="L9" s="113" t="s">
        <v>130</v>
      </c>
    </row>
    <row r="10" spans="2:14" ht="32.25" customHeight="1" x14ac:dyDescent="0.45">
      <c r="B10" s="45" t="s">
        <v>98</v>
      </c>
      <c r="C10" s="45">
        <v>0</v>
      </c>
      <c r="D10" s="45">
        <v>25989627518</v>
      </c>
      <c r="E10" s="45">
        <v>282812333</v>
      </c>
      <c r="F10" s="45">
        <v>26272439851</v>
      </c>
      <c r="G10" s="112">
        <f>F10/F15</f>
        <v>1.4397866473306849E-2</v>
      </c>
      <c r="H10" s="45">
        <v>29602937700</v>
      </c>
      <c r="I10" s="45">
        <v>40589501907</v>
      </c>
      <c r="J10" s="45">
        <v>7157040804</v>
      </c>
      <c r="K10" s="45">
        <v>77349480411</v>
      </c>
      <c r="L10" s="112">
        <f>K10/K15</f>
        <v>0.33932271167027367</v>
      </c>
    </row>
    <row r="11" spans="2:14" ht="32.25" customHeight="1" x14ac:dyDescent="0.45">
      <c r="B11" s="45" t="s">
        <v>105</v>
      </c>
      <c r="C11" s="45">
        <v>0</v>
      </c>
      <c r="D11" s="45">
        <v>-181910417</v>
      </c>
      <c r="E11" s="45">
        <v>0</v>
      </c>
      <c r="F11" s="45">
        <v>-181910417</v>
      </c>
      <c r="G11" s="112">
        <f>F11/F15</f>
        <v>-9.9690851284597287E-5</v>
      </c>
      <c r="H11" s="45">
        <v>2685600</v>
      </c>
      <c r="I11" s="45">
        <v>-415321582</v>
      </c>
      <c r="J11" s="45">
        <v>520149115</v>
      </c>
      <c r="K11" s="45">
        <v>107513133</v>
      </c>
      <c r="L11" s="112">
        <f>K11/K15</f>
        <v>4.7164696693345425E-4</v>
      </c>
    </row>
    <row r="12" spans="2:14" ht="32.25" customHeight="1" x14ac:dyDescent="0.45">
      <c r="B12" s="45" t="s">
        <v>127</v>
      </c>
      <c r="C12" s="45">
        <v>0</v>
      </c>
      <c r="D12" s="45">
        <v>3221208798</v>
      </c>
      <c r="E12" s="45">
        <v>-27692624</v>
      </c>
      <c r="F12" s="45">
        <v>3193516174</v>
      </c>
      <c r="G12" s="45">
        <f>F12/F15</f>
        <v>1.750116080362732E-3</v>
      </c>
      <c r="H12" s="45">
        <v>0</v>
      </c>
      <c r="I12" s="45">
        <v>-1300277733</v>
      </c>
      <c r="J12" s="45">
        <v>-27692624</v>
      </c>
      <c r="K12" s="45">
        <v>-1327970357</v>
      </c>
      <c r="L12" s="112">
        <f>K12/K15</f>
        <v>-5.8256435616715445E-3</v>
      </c>
    </row>
    <row r="13" spans="2:14" ht="32.25" customHeight="1" x14ac:dyDescent="0.45">
      <c r="B13" s="45" t="s">
        <v>116</v>
      </c>
      <c r="C13" s="45">
        <v>0</v>
      </c>
      <c r="D13" s="45">
        <v>0</v>
      </c>
      <c r="E13" s="45">
        <v>0</v>
      </c>
      <c r="F13" s="45">
        <v>0</v>
      </c>
      <c r="G13" s="112">
        <f>F13/F15</f>
        <v>0</v>
      </c>
      <c r="H13" s="45">
        <v>0</v>
      </c>
      <c r="I13" s="45">
        <v>0</v>
      </c>
      <c r="J13" s="45">
        <v>0</v>
      </c>
      <c r="K13" s="45">
        <v>0</v>
      </c>
      <c r="L13" s="112">
        <f>K13/K15</f>
        <v>0</v>
      </c>
    </row>
    <row r="14" spans="2:14" ht="32.25" customHeight="1" x14ac:dyDescent="0.45">
      <c r="B14" s="45" t="s">
        <v>103</v>
      </c>
      <c r="C14" s="45">
        <v>0</v>
      </c>
      <c r="D14" s="45">
        <v>0</v>
      </c>
      <c r="E14" s="45">
        <v>0</v>
      </c>
      <c r="F14" s="45">
        <v>0</v>
      </c>
      <c r="G14" s="112">
        <v>0</v>
      </c>
      <c r="H14" s="45">
        <v>0</v>
      </c>
      <c r="I14" s="45">
        <v>0</v>
      </c>
      <c r="J14" s="45">
        <v>-591627726</v>
      </c>
      <c r="K14" s="45">
        <v>-591627726</v>
      </c>
      <c r="L14" s="112">
        <f>K14/K15</f>
        <v>-2.5953984851472679E-3</v>
      </c>
    </row>
    <row r="15" spans="2:14" ht="27.75" customHeight="1" x14ac:dyDescent="0.45">
      <c r="B15" s="65" t="s">
        <v>104</v>
      </c>
      <c r="C15" s="16">
        <f>SUM(C6:C14)</f>
        <v>0</v>
      </c>
      <c r="D15" s="16">
        <f>SUM(D6:D14)</f>
        <v>1830612820773</v>
      </c>
      <c r="E15" s="16">
        <f>SUM(E6:E14)</f>
        <v>-5867473974</v>
      </c>
      <c r="F15" s="16">
        <f>SUM(F6:F14)</f>
        <v>1824745346799</v>
      </c>
      <c r="G15" s="98">
        <v>1</v>
      </c>
      <c r="H15" s="16">
        <f>SUM(H6:H14)</f>
        <v>318590156698</v>
      </c>
      <c r="I15" s="16">
        <f>SUM(I6:I14)</f>
        <v>-85936136065</v>
      </c>
      <c r="J15" s="16">
        <f>SUM(J6:J14)</f>
        <v>-4701461754</v>
      </c>
      <c r="K15" s="16">
        <f>SUM(K6:K14)</f>
        <v>227952558879</v>
      </c>
      <c r="L15" s="98">
        <v>1</v>
      </c>
    </row>
    <row r="16" spans="2:14" ht="33" hidden="1" customHeight="1" x14ac:dyDescent="0.45">
      <c r="B16" s="81" t="s">
        <v>78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2:12" ht="34.5" customHeight="1" x14ac:dyDescent="0.45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2:12" x14ac:dyDescent="0.45">
      <c r="E18" s="21"/>
      <c r="F18" s="19"/>
      <c r="G18" s="46"/>
      <c r="H18" s="10"/>
    </row>
    <row r="19" spans="2:12" x14ac:dyDescent="0.45">
      <c r="E19" s="21"/>
      <c r="F19" s="19"/>
      <c r="G19" s="20"/>
      <c r="I19" s="10"/>
    </row>
    <row r="20" spans="2:12" x14ac:dyDescent="0.45">
      <c r="E20" s="21"/>
      <c r="F20" s="19"/>
      <c r="G20" s="19"/>
    </row>
    <row r="21" spans="2:12" x14ac:dyDescent="0.45">
      <c r="E21" s="21"/>
      <c r="F21" s="19"/>
      <c r="G21" s="104"/>
    </row>
    <row r="22" spans="2:12" x14ac:dyDescent="0.45">
      <c r="E22" s="21"/>
      <c r="F22" s="19"/>
      <c r="G22" s="20"/>
      <c r="I22" s="13"/>
    </row>
    <row r="23" spans="2:12" x14ac:dyDescent="0.45">
      <c r="E23" s="21"/>
      <c r="F23" s="19"/>
      <c r="G23" s="20"/>
    </row>
    <row r="24" spans="2:12" x14ac:dyDescent="0.45">
      <c r="E24" s="21"/>
      <c r="F24" s="19"/>
      <c r="G24" s="19"/>
    </row>
    <row r="25" spans="2:12" x14ac:dyDescent="0.45">
      <c r="F25" s="13"/>
    </row>
  </sheetData>
  <mergeCells count="12">
    <mergeCell ref="C1:L1"/>
    <mergeCell ref="C2:L2"/>
    <mergeCell ref="C3:L3"/>
    <mergeCell ref="C4:G4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56" orientation="landscape" r:id="rId1"/>
  <ignoredErrors>
    <ignoredError sqref="L8:L9 G7 L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rightToLeft="1" view="pageBreakPreview" zoomScale="90" zoomScaleNormal="100" zoomScaleSheetLayoutView="90" workbookViewId="0">
      <selection activeCell="N8" sqref="N8"/>
    </sheetView>
  </sheetViews>
  <sheetFormatPr defaultRowHeight="18.75" x14ac:dyDescent="0.45"/>
  <cols>
    <col min="1" max="1" width="3.85546875" style="1" customWidth="1"/>
    <col min="2" max="2" width="27.85546875" style="1" customWidth="1"/>
    <col min="3" max="3" width="15.42578125" style="1" customWidth="1"/>
    <col min="4" max="4" width="17.5703125" style="1" customWidth="1"/>
    <col min="5" max="5" width="17.85546875" style="1" customWidth="1"/>
    <col min="6" max="6" width="17.85546875" style="1" bestFit="1" customWidth="1"/>
    <col min="7" max="7" width="18.42578125" style="1" bestFit="1" customWidth="1"/>
    <col min="8" max="8" width="17.85546875" style="1" bestFit="1" customWidth="1"/>
    <col min="9" max="9" width="16.5703125" style="1" customWidth="1"/>
    <col min="10" max="10" width="19" style="1" customWidth="1"/>
    <col min="11" max="11" width="3.7109375" style="1" customWidth="1"/>
    <col min="12" max="13" width="9.140625" style="1"/>
    <col min="14" max="14" width="16.140625" style="1" customWidth="1"/>
    <col min="15" max="16384" width="9.140625" style="1"/>
  </cols>
  <sheetData>
    <row r="1" spans="2:10" ht="24" x14ac:dyDescent="0.45">
      <c r="B1" s="29"/>
      <c r="C1" s="173" t="s">
        <v>0</v>
      </c>
      <c r="D1" s="173"/>
      <c r="E1" s="173"/>
      <c r="F1" s="173"/>
      <c r="G1" s="173"/>
      <c r="H1" s="173"/>
      <c r="I1" s="173"/>
      <c r="J1" s="174"/>
    </row>
    <row r="2" spans="2:10" ht="24" x14ac:dyDescent="0.45">
      <c r="B2" s="30"/>
      <c r="C2" s="176" t="s">
        <v>44</v>
      </c>
      <c r="D2" s="176"/>
      <c r="E2" s="176"/>
      <c r="F2" s="176"/>
      <c r="G2" s="176"/>
      <c r="H2" s="176"/>
      <c r="I2" s="176"/>
      <c r="J2" s="177"/>
    </row>
    <row r="3" spans="2:10" ht="24" x14ac:dyDescent="0.45">
      <c r="B3" s="32" t="s">
        <v>80</v>
      </c>
      <c r="C3" s="179" t="str">
        <f>سهام!C3</f>
        <v>برای ماه منتهی به 1400/05/31</v>
      </c>
      <c r="D3" s="179"/>
      <c r="E3" s="179"/>
      <c r="F3" s="179"/>
      <c r="G3" s="179"/>
      <c r="H3" s="179"/>
      <c r="I3" s="179"/>
      <c r="J3" s="180"/>
    </row>
    <row r="4" spans="2:10" x14ac:dyDescent="0.45">
      <c r="B4" s="131" t="s">
        <v>48</v>
      </c>
      <c r="C4" s="131" t="s">
        <v>46</v>
      </c>
      <c r="D4" s="131" t="s">
        <v>46</v>
      </c>
      <c r="E4" s="131" t="s">
        <v>46</v>
      </c>
      <c r="F4" s="131" t="s">
        <v>46</v>
      </c>
      <c r="G4" s="131" t="s">
        <v>47</v>
      </c>
      <c r="H4" s="131" t="s">
        <v>47</v>
      </c>
      <c r="I4" s="131" t="s">
        <v>47</v>
      </c>
      <c r="J4" s="131" t="s">
        <v>47</v>
      </c>
    </row>
    <row r="5" spans="2:10" x14ac:dyDescent="0.45">
      <c r="B5" s="131" t="s">
        <v>48</v>
      </c>
      <c r="C5" s="131" t="s">
        <v>65</v>
      </c>
      <c r="D5" s="131" t="s">
        <v>63</v>
      </c>
      <c r="E5" s="131" t="s">
        <v>64</v>
      </c>
      <c r="F5" s="131" t="s">
        <v>66</v>
      </c>
      <c r="G5" s="131" t="s">
        <v>65</v>
      </c>
      <c r="H5" s="131" t="s">
        <v>63</v>
      </c>
      <c r="I5" s="131" t="s">
        <v>64</v>
      </c>
      <c r="J5" s="131" t="s">
        <v>66</v>
      </c>
    </row>
    <row r="6" spans="2:10" ht="22.5" customHeight="1" x14ac:dyDescent="0.45">
      <c r="B6" s="45" t="s">
        <v>111</v>
      </c>
      <c r="C6" s="45">
        <v>0</v>
      </c>
      <c r="D6" s="45">
        <v>0</v>
      </c>
      <c r="E6" s="45">
        <v>0</v>
      </c>
      <c r="F6" s="45">
        <v>0</v>
      </c>
      <c r="G6" s="45">
        <v>388664648</v>
      </c>
      <c r="H6" s="45">
        <v>0</v>
      </c>
      <c r="I6" s="45">
        <v>-29020012</v>
      </c>
      <c r="J6" s="45">
        <v>359644636</v>
      </c>
    </row>
    <row r="7" spans="2:10" ht="24.75" customHeight="1" x14ac:dyDescent="0.45">
      <c r="B7" s="45" t="s">
        <v>89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-211206</v>
      </c>
      <c r="J7" s="45">
        <v>-211206</v>
      </c>
    </row>
    <row r="8" spans="2:10" ht="24.75" customHeight="1" x14ac:dyDescent="0.45">
      <c r="B8" s="45" t="s">
        <v>88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-1920633</v>
      </c>
      <c r="J8" s="45">
        <v>-1920633</v>
      </c>
    </row>
    <row r="9" spans="2:10" ht="24" x14ac:dyDescent="0.45">
      <c r="B9" s="5" t="s">
        <v>66</v>
      </c>
      <c r="C9" s="45">
        <f>SUM(C6:C8)</f>
        <v>0</v>
      </c>
      <c r="D9" s="45">
        <f>SUM(D6:D8)</f>
        <v>0</v>
      </c>
      <c r="E9" s="45">
        <f>SUM(E6:E8)</f>
        <v>0</v>
      </c>
      <c r="F9" s="45">
        <f>SUM(F6:F8)</f>
        <v>0</v>
      </c>
      <c r="G9" s="80">
        <f>SUM(G6:G8)</f>
        <v>388664648</v>
      </c>
      <c r="H9" s="45">
        <f t="shared" ref="H9" si="0">SUM(H6:H8)</f>
        <v>0</v>
      </c>
      <c r="I9" s="45">
        <f>SUM(I6:I8)</f>
        <v>-31151851</v>
      </c>
      <c r="J9" s="45">
        <f>SUM(J6:J8)</f>
        <v>357512797</v>
      </c>
    </row>
    <row r="10" spans="2:10" x14ac:dyDescent="0.45">
      <c r="D10" s="12"/>
    </row>
    <row r="12" spans="2:10" x14ac:dyDescent="0.45">
      <c r="F12" s="12"/>
      <c r="I12" s="12"/>
    </row>
  </sheetData>
  <sortState ref="B6:J10">
    <sortCondition ref="B6"/>
  </sortState>
  <mergeCells count="14">
    <mergeCell ref="C1:J1"/>
    <mergeCell ref="C2:J2"/>
    <mergeCell ref="C3:J3"/>
    <mergeCell ref="I5"/>
    <mergeCell ref="J5"/>
    <mergeCell ref="G4:J4"/>
    <mergeCell ref="G5"/>
    <mergeCell ref="H5"/>
    <mergeCell ref="B4:B5"/>
    <mergeCell ref="C5"/>
    <mergeCell ref="D5"/>
    <mergeCell ref="E5"/>
    <mergeCell ref="F5"/>
    <mergeCell ref="C4:F4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M19"/>
  <sheetViews>
    <sheetView rightToLeft="1" view="pageBreakPreview" topLeftCell="B1" zoomScaleNormal="100" zoomScaleSheetLayoutView="100" workbookViewId="0">
      <selection activeCell="R5" sqref="R5"/>
    </sheetView>
  </sheetViews>
  <sheetFormatPr defaultRowHeight="18.75" x14ac:dyDescent="0.45"/>
  <cols>
    <col min="1" max="1" width="3.7109375" style="1" customWidth="1"/>
    <col min="2" max="2" width="26" style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6" style="1" bestFit="1" customWidth="1"/>
    <col min="8" max="8" width="4.140625" style="1" customWidth="1"/>
    <col min="9" max="10" width="9.140625" style="1"/>
    <col min="11" max="12" width="18.28515625" style="1" hidden="1" customWidth="1"/>
    <col min="13" max="13" width="19.85546875" style="1" hidden="1" customWidth="1"/>
    <col min="14" max="14" width="3.28515625" style="1" customWidth="1"/>
    <col min="15" max="16384" width="9.140625" style="1"/>
  </cols>
  <sheetData>
    <row r="1" spans="2:13" ht="24" x14ac:dyDescent="0.45">
      <c r="B1" s="29"/>
      <c r="C1" s="173" t="s">
        <v>0</v>
      </c>
      <c r="D1" s="173"/>
      <c r="E1" s="173"/>
      <c r="F1" s="173"/>
      <c r="G1" s="174"/>
    </row>
    <row r="2" spans="2:13" ht="24" x14ac:dyDescent="0.45">
      <c r="B2" s="30"/>
      <c r="C2" s="176" t="s">
        <v>44</v>
      </c>
      <c r="D2" s="176"/>
      <c r="E2" s="176"/>
      <c r="F2" s="176"/>
      <c r="G2" s="177"/>
    </row>
    <row r="3" spans="2:13" ht="24" x14ac:dyDescent="0.45">
      <c r="B3" s="32" t="s">
        <v>80</v>
      </c>
      <c r="C3" s="179" t="str">
        <f>سهام!C3</f>
        <v>برای ماه منتهی به 1400/05/31</v>
      </c>
      <c r="D3" s="179"/>
      <c r="E3" s="179"/>
      <c r="F3" s="179"/>
      <c r="G3" s="180"/>
    </row>
    <row r="4" spans="2:13" x14ac:dyDescent="0.45">
      <c r="B4" s="131" t="s">
        <v>67</v>
      </c>
      <c r="C4" s="131" t="s">
        <v>67</v>
      </c>
      <c r="D4" s="131" t="s">
        <v>46</v>
      </c>
      <c r="E4" s="131" t="s">
        <v>46</v>
      </c>
      <c r="F4" s="131" t="s">
        <v>47</v>
      </c>
      <c r="G4" s="131" t="s">
        <v>47</v>
      </c>
      <c r="L4" s="1" t="s">
        <v>134</v>
      </c>
    </row>
    <row r="5" spans="2:13" x14ac:dyDescent="0.45">
      <c r="B5" s="131" t="s">
        <v>68</v>
      </c>
      <c r="C5" s="131" t="s">
        <v>37</v>
      </c>
      <c r="D5" s="131" t="s">
        <v>69</v>
      </c>
      <c r="E5" s="131" t="s">
        <v>70</v>
      </c>
      <c r="F5" s="131" t="s">
        <v>69</v>
      </c>
      <c r="G5" s="131" t="s">
        <v>70</v>
      </c>
      <c r="K5" s="1" t="s">
        <v>135</v>
      </c>
    </row>
    <row r="6" spans="2:13" ht="32.25" customHeight="1" x14ac:dyDescent="0.45">
      <c r="B6" s="3" t="s">
        <v>43</v>
      </c>
      <c r="C6" s="58" t="s">
        <v>118</v>
      </c>
      <c r="D6" s="109">
        <v>17064482</v>
      </c>
      <c r="E6" s="109">
        <f>D6/L6</f>
        <v>4.6466664845455501E-6</v>
      </c>
      <c r="F6" s="109">
        <v>2505549810</v>
      </c>
      <c r="G6" s="117">
        <f>F6/M6</f>
        <v>4.4128780584875725E-4</v>
      </c>
      <c r="K6" s="118">
        <v>2005399609668.4194</v>
      </c>
      <c r="L6" s="118">
        <v>3672413773778.5</v>
      </c>
      <c r="M6" s="119">
        <f>L6+K6</f>
        <v>5677813383446.9199</v>
      </c>
    </row>
    <row r="7" spans="2:13" ht="36.75" customHeight="1" x14ac:dyDescent="0.45">
      <c r="B7" s="3" t="s">
        <v>43</v>
      </c>
      <c r="C7" s="58" t="s">
        <v>117</v>
      </c>
      <c r="D7" s="109">
        <v>206685994</v>
      </c>
      <c r="E7" s="117">
        <f>D7/L7</f>
        <v>1.8253995293850622E-4</v>
      </c>
      <c r="F7" s="109">
        <v>385001829</v>
      </c>
      <c r="G7" s="117">
        <f t="shared" ref="G7:G10" si="0">F7/M7</f>
        <v>1.2217624051889844E-4</v>
      </c>
      <c r="K7" s="118">
        <v>2018922374129.3547</v>
      </c>
      <c r="L7" s="118">
        <v>1132278115956.5</v>
      </c>
      <c r="M7" s="119">
        <f>L7+K7</f>
        <v>3151200490085.8545</v>
      </c>
    </row>
    <row r="8" spans="2:13" ht="32.25" customHeight="1" x14ac:dyDescent="0.45">
      <c r="B8" s="3" t="s">
        <v>43</v>
      </c>
      <c r="C8" s="58" t="s">
        <v>119</v>
      </c>
      <c r="D8" s="109">
        <v>3366678</v>
      </c>
      <c r="E8" s="109">
        <f>D8/L8</f>
        <v>4.0291291304648898E-5</v>
      </c>
      <c r="F8" s="109">
        <v>14488868</v>
      </c>
      <c r="G8" s="109">
        <f t="shared" si="0"/>
        <v>7.0275401141349456E-6</v>
      </c>
      <c r="K8" s="118">
        <v>1978168375960.0564</v>
      </c>
      <c r="L8" s="118">
        <v>83558453725</v>
      </c>
      <c r="M8" s="119">
        <f t="shared" ref="M8:M11" si="1">L8+K8</f>
        <v>2061726829685.0564</v>
      </c>
    </row>
    <row r="9" spans="2:13" ht="32.25" customHeight="1" x14ac:dyDescent="0.45">
      <c r="B9" s="3" t="s">
        <v>43</v>
      </c>
      <c r="C9" s="58" t="s">
        <v>121</v>
      </c>
      <c r="D9" s="109">
        <v>11095834</v>
      </c>
      <c r="E9" s="109">
        <f t="shared" ref="E9:E11" si="2">D9/L9</f>
        <v>2.2573868107173744E-5</v>
      </c>
      <c r="F9" s="109">
        <v>21570171</v>
      </c>
      <c r="G9" s="109">
        <f t="shared" si="0"/>
        <v>8.7056777632062765E-6</v>
      </c>
      <c r="K9" s="118">
        <v>1986178546817.905</v>
      </c>
      <c r="L9" s="118">
        <v>491534456891.5</v>
      </c>
      <c r="M9" s="119">
        <f t="shared" si="1"/>
        <v>2477713003709.4053</v>
      </c>
    </row>
    <row r="10" spans="2:13" ht="32.25" customHeight="1" x14ac:dyDescent="0.45">
      <c r="B10" s="3" t="s">
        <v>43</v>
      </c>
      <c r="C10" s="58" t="s">
        <v>120</v>
      </c>
      <c r="D10" s="109">
        <v>11225099</v>
      </c>
      <c r="E10" s="109">
        <f t="shared" si="2"/>
        <v>2.6565436308436741E-5</v>
      </c>
      <c r="F10" s="109">
        <v>20953849</v>
      </c>
      <c r="G10" s="109">
        <f t="shared" si="0"/>
        <v>8.7187739279442463E-6</v>
      </c>
      <c r="K10" s="118">
        <v>1980756997424.4517</v>
      </c>
      <c r="L10" s="118">
        <v>422545252774</v>
      </c>
      <c r="M10" s="119">
        <f t="shared" si="1"/>
        <v>2403302250198.4517</v>
      </c>
    </row>
    <row r="11" spans="2:13" ht="32.25" customHeight="1" x14ac:dyDescent="0.45">
      <c r="B11" s="3" t="s">
        <v>43</v>
      </c>
      <c r="C11" s="58" t="s">
        <v>122</v>
      </c>
      <c r="D11" s="109">
        <v>3664616</v>
      </c>
      <c r="E11" s="117">
        <f t="shared" si="2"/>
        <v>2.6999929650482264E-4</v>
      </c>
      <c r="F11" s="109">
        <v>7766566</v>
      </c>
      <c r="G11" s="109">
        <f>F11/M11</f>
        <v>3.9042266548385187E-6</v>
      </c>
      <c r="K11" s="118">
        <v>1975698604289.2903</v>
      </c>
      <c r="L11" s="118">
        <v>13572687216</v>
      </c>
      <c r="M11" s="119">
        <f t="shared" si="1"/>
        <v>1989271291505.2903</v>
      </c>
    </row>
    <row r="12" spans="2:13" ht="32.25" customHeight="1" x14ac:dyDescent="0.45">
      <c r="B12" s="3" t="s">
        <v>106</v>
      </c>
      <c r="C12" s="58" t="s">
        <v>123</v>
      </c>
      <c r="D12" s="77">
        <v>0</v>
      </c>
      <c r="E12" s="109">
        <v>0</v>
      </c>
      <c r="F12" s="109">
        <v>10810</v>
      </c>
      <c r="G12" s="77">
        <v>0</v>
      </c>
    </row>
    <row r="13" spans="2:13" ht="29.25" customHeight="1" x14ac:dyDescent="0.45">
      <c r="B13" s="183" t="s">
        <v>66</v>
      </c>
      <c r="C13" s="184"/>
      <c r="D13" s="77">
        <f>SUM(D6:D12)</f>
        <v>253102703</v>
      </c>
      <c r="E13" s="78">
        <f>SUM(E6:E12)</f>
        <v>5.4661651164813379E-4</v>
      </c>
      <c r="F13" s="77">
        <f>SUM(F6:F12)</f>
        <v>2955341903</v>
      </c>
      <c r="G13" s="78">
        <v>5.0000000000000001E-4</v>
      </c>
    </row>
    <row r="14" spans="2:13" x14ac:dyDescent="0.45">
      <c r="F14" s="64"/>
    </row>
    <row r="15" spans="2:13" x14ac:dyDescent="0.45">
      <c r="E15" s="83"/>
      <c r="F15" s="84"/>
      <c r="G15" s="83"/>
    </row>
    <row r="17" spans="4:7" x14ac:dyDescent="0.45">
      <c r="D17" s="70"/>
      <c r="E17" s="70"/>
      <c r="F17" s="71"/>
      <c r="G17" s="11"/>
    </row>
    <row r="18" spans="4:7" x14ac:dyDescent="0.45">
      <c r="E18" s="43"/>
      <c r="G18" s="12"/>
    </row>
    <row r="19" spans="4:7" x14ac:dyDescent="0.45">
      <c r="G19" s="111"/>
    </row>
  </sheetData>
  <mergeCells count="13">
    <mergeCell ref="C1:G1"/>
    <mergeCell ref="C2:G2"/>
    <mergeCell ref="C3:G3"/>
    <mergeCell ref="B13:C13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7" orientation="landscape" r:id="rId1"/>
  <ignoredErrors>
    <ignoredError sqref="C8 C6:C7 C11:C12 C9:C1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topLeftCell="A2" zoomScale="110" zoomScaleNormal="100" zoomScaleSheetLayoutView="110" workbookViewId="0">
      <selection activeCell="I7" sqref="I7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185" t="s">
        <v>0</v>
      </c>
      <c r="B1" s="185"/>
      <c r="C1" s="186"/>
    </row>
    <row r="2" spans="1:3" ht="21" x14ac:dyDescent="0.45">
      <c r="A2" s="185" t="s">
        <v>44</v>
      </c>
      <c r="B2" s="185"/>
      <c r="C2" s="186"/>
    </row>
    <row r="3" spans="1:3" ht="21" x14ac:dyDescent="0.45">
      <c r="A3" s="187" t="str">
        <f>سهام!C3</f>
        <v>برای ماه منتهی به 1400/05/31</v>
      </c>
      <c r="B3" s="187"/>
      <c r="C3" s="188"/>
    </row>
    <row r="4" spans="1:3" ht="21" x14ac:dyDescent="0.45">
      <c r="A4" s="39" t="s">
        <v>80</v>
      </c>
      <c r="B4" s="37"/>
      <c r="C4" s="38"/>
    </row>
    <row r="5" spans="1:3" x14ac:dyDescent="0.45">
      <c r="A5" s="131" t="s">
        <v>71</v>
      </c>
      <c r="B5" s="131" t="s">
        <v>46</v>
      </c>
      <c r="C5" s="131" t="str">
        <f>سهام!J4</f>
        <v>1400/05/31</v>
      </c>
    </row>
    <row r="6" spans="1:3" x14ac:dyDescent="0.45">
      <c r="A6" s="131" t="s">
        <v>71</v>
      </c>
      <c r="B6" s="131" t="s">
        <v>40</v>
      </c>
      <c r="C6" s="131" t="s">
        <v>40</v>
      </c>
    </row>
    <row r="7" spans="1:3" x14ac:dyDescent="0.45">
      <c r="A7" s="2" t="s">
        <v>97</v>
      </c>
      <c r="B7" s="4">
        <v>0</v>
      </c>
      <c r="C7" s="4">
        <v>863668722</v>
      </c>
    </row>
    <row r="8" spans="1:3" x14ac:dyDescent="0.45">
      <c r="A8" s="2" t="s">
        <v>72</v>
      </c>
      <c r="B8" s="4">
        <v>0</v>
      </c>
      <c r="C8" s="4">
        <v>0</v>
      </c>
    </row>
    <row r="9" spans="1:3" x14ac:dyDescent="0.45">
      <c r="A9" s="2" t="s">
        <v>73</v>
      </c>
      <c r="B9" s="4">
        <v>0</v>
      </c>
      <c r="C9" s="4">
        <v>0</v>
      </c>
    </row>
    <row r="10" spans="1:3" ht="21" x14ac:dyDescent="0.45">
      <c r="A10" s="16" t="s">
        <v>66</v>
      </c>
      <c r="B10" s="15">
        <f>SUM(B7:B9)</f>
        <v>0</v>
      </c>
      <c r="C10" s="15">
        <f>SUM(C7:C9)</f>
        <v>863668722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J14"/>
  <sheetViews>
    <sheetView rightToLeft="1" view="pageBreakPreview" zoomScale="110" zoomScaleNormal="110" zoomScaleSheetLayoutView="110" workbookViewId="0">
      <selection activeCell="I9" sqref="I9"/>
    </sheetView>
  </sheetViews>
  <sheetFormatPr defaultRowHeight="18.75" x14ac:dyDescent="0.45"/>
  <cols>
    <col min="1" max="1" width="2.7109375" style="1" customWidth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3.5703125" style="1" customWidth="1"/>
    <col min="7" max="7" width="9.140625" style="1"/>
    <col min="8" max="8" width="25.28515625" style="1" customWidth="1"/>
    <col min="9" max="9" width="17.5703125" style="1" bestFit="1" customWidth="1"/>
    <col min="10" max="10" width="16.42578125" style="1" bestFit="1" customWidth="1"/>
    <col min="11" max="16384" width="9.140625" style="1"/>
  </cols>
  <sheetData>
    <row r="1" spans="2:10" ht="24" customHeight="1" x14ac:dyDescent="0.45">
      <c r="B1" s="189" t="s">
        <v>0</v>
      </c>
      <c r="C1" s="190"/>
      <c r="D1" s="190"/>
      <c r="E1" s="191"/>
    </row>
    <row r="2" spans="2:10" ht="24" customHeight="1" x14ac:dyDescent="0.45">
      <c r="B2" s="192" t="s">
        <v>44</v>
      </c>
      <c r="C2" s="193"/>
      <c r="D2" s="193"/>
      <c r="E2" s="194"/>
    </row>
    <row r="3" spans="2:10" ht="24" customHeight="1" x14ac:dyDescent="0.45">
      <c r="B3" s="195" t="str">
        <f>سهام!C3</f>
        <v>برای ماه منتهی به 1400/05/31</v>
      </c>
      <c r="C3" s="179"/>
      <c r="D3" s="179"/>
      <c r="E3" s="196"/>
      <c r="H3" s="69"/>
    </row>
    <row r="4" spans="2:10" ht="24" customHeight="1" x14ac:dyDescent="0.45">
      <c r="B4" s="55" t="s">
        <v>80</v>
      </c>
      <c r="C4" s="39"/>
      <c r="D4" s="40"/>
      <c r="E4" s="56"/>
      <c r="H4" s="69"/>
    </row>
    <row r="5" spans="2:10" x14ac:dyDescent="0.45">
      <c r="B5" s="198" t="s">
        <v>48</v>
      </c>
      <c r="C5" s="88" t="s">
        <v>81</v>
      </c>
      <c r="D5" s="199" t="s">
        <v>40</v>
      </c>
      <c r="E5" s="200" t="s">
        <v>12</v>
      </c>
      <c r="J5" s="69"/>
    </row>
    <row r="6" spans="2:10" x14ac:dyDescent="0.45">
      <c r="B6" s="57" t="s">
        <v>74</v>
      </c>
      <c r="C6" s="89" t="s">
        <v>82</v>
      </c>
      <c r="D6" s="45">
        <v>1824745346799</v>
      </c>
      <c r="E6" s="66">
        <f>ABS(D6)/10882816828606</f>
        <v>0.16767215469459804</v>
      </c>
      <c r="H6" s="69"/>
    </row>
    <row r="7" spans="2:10" x14ac:dyDescent="0.45">
      <c r="B7" s="57" t="s">
        <v>75</v>
      </c>
      <c r="C7" s="89" t="s">
        <v>83</v>
      </c>
      <c r="D7" s="45">
        <v>0</v>
      </c>
      <c r="E7" s="90">
        <f>ABS(D7)/10882816828606</f>
        <v>0</v>
      </c>
      <c r="H7" s="67"/>
    </row>
    <row r="8" spans="2:10" ht="19.5" thickBot="1" x14ac:dyDescent="0.5">
      <c r="B8" s="91" t="s">
        <v>76</v>
      </c>
      <c r="C8" s="92" t="s">
        <v>84</v>
      </c>
      <c r="D8" s="45">
        <v>253102703</v>
      </c>
      <c r="E8" s="93">
        <f>ABS(D8)/10882816828606</f>
        <v>2.3257094829962362E-5</v>
      </c>
      <c r="H8" s="69"/>
    </row>
    <row r="9" spans="2:10" ht="19.5" thickBot="1" x14ac:dyDescent="0.5">
      <c r="B9" s="201" t="s">
        <v>66</v>
      </c>
      <c r="C9" s="202"/>
      <c r="D9" s="94">
        <f>SUM(D6:D8)</f>
        <v>1824998449502</v>
      </c>
      <c r="E9" s="68">
        <f>SUM(E6:E8)</f>
        <v>0.16769541178942801</v>
      </c>
      <c r="H9" s="10"/>
      <c r="I9" s="69"/>
    </row>
    <row r="10" spans="2:10" x14ac:dyDescent="0.45">
      <c r="B10" s="197" t="s">
        <v>133</v>
      </c>
      <c r="C10" s="197"/>
      <c r="D10" s="197"/>
      <c r="E10" s="197"/>
    </row>
    <row r="11" spans="2:10" ht="12.75" customHeight="1" x14ac:dyDescent="0.45"/>
    <row r="12" spans="2:10" x14ac:dyDescent="0.45">
      <c r="D12" s="10"/>
      <c r="E12" s="10"/>
    </row>
    <row r="13" spans="2:10" x14ac:dyDescent="0.45">
      <c r="D13" s="13"/>
    </row>
    <row r="14" spans="2:10" x14ac:dyDescent="0.45">
      <c r="D14" s="10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C18" sqref="C18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0"/>
      <c r="C1" s="134" t="s">
        <v>0</v>
      </c>
      <c r="D1" s="134"/>
      <c r="E1" s="134"/>
      <c r="F1" s="134"/>
      <c r="G1" s="134"/>
      <c r="H1" s="134"/>
      <c r="I1" s="134"/>
      <c r="J1" s="135"/>
    </row>
    <row r="2" spans="2:10" ht="24" x14ac:dyDescent="0.45">
      <c r="B2" s="51"/>
      <c r="C2" s="136" t="s">
        <v>1</v>
      </c>
      <c r="D2" s="136"/>
      <c r="E2" s="136"/>
      <c r="F2" s="136"/>
      <c r="G2" s="136"/>
      <c r="H2" s="136"/>
      <c r="I2" s="136"/>
      <c r="J2" s="137"/>
    </row>
    <row r="3" spans="2:10" ht="24.75" thickBot="1" x14ac:dyDescent="0.5">
      <c r="B3" s="49" t="s">
        <v>79</v>
      </c>
      <c r="C3" s="136" t="str">
        <f>سهام!C3</f>
        <v>برای ماه منتهی به 1400/05/31</v>
      </c>
      <c r="D3" s="136"/>
      <c r="E3" s="136"/>
      <c r="F3" s="136"/>
      <c r="G3" s="136"/>
      <c r="H3" s="136"/>
      <c r="I3" s="136"/>
      <c r="J3" s="137"/>
    </row>
    <row r="4" spans="2:10" x14ac:dyDescent="0.45">
      <c r="B4" s="138" t="s">
        <v>2</v>
      </c>
      <c r="C4" s="141" t="str">
        <f>سهام!C4</f>
        <v>1400/04/31</v>
      </c>
      <c r="D4" s="141" t="s">
        <v>3</v>
      </c>
      <c r="E4" s="141" t="s">
        <v>3</v>
      </c>
      <c r="F4" s="141" t="s">
        <v>3</v>
      </c>
      <c r="G4" s="141" t="str">
        <f>سهام!J4</f>
        <v>1400/05/31</v>
      </c>
      <c r="H4" s="141" t="s">
        <v>5</v>
      </c>
      <c r="I4" s="141" t="s">
        <v>5</v>
      </c>
      <c r="J4" s="143" t="s">
        <v>5</v>
      </c>
    </row>
    <row r="5" spans="2:10" x14ac:dyDescent="0.45">
      <c r="B5" s="139" t="s">
        <v>2</v>
      </c>
      <c r="C5" s="140" t="s">
        <v>14</v>
      </c>
      <c r="D5" s="140" t="s">
        <v>15</v>
      </c>
      <c r="E5" s="140" t="s">
        <v>16</v>
      </c>
      <c r="F5" s="140" t="s">
        <v>17</v>
      </c>
      <c r="G5" s="140" t="s">
        <v>14</v>
      </c>
      <c r="H5" s="140" t="s">
        <v>15</v>
      </c>
      <c r="I5" s="140" t="s">
        <v>16</v>
      </c>
      <c r="J5" s="142" t="s">
        <v>17</v>
      </c>
    </row>
    <row r="6" spans="2:10" ht="21.75" customHeight="1" thickBot="1" x14ac:dyDescent="0.5">
      <c r="B6" s="52" t="s">
        <v>77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4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rightToLeft="1" view="pageBreakPreview" topLeftCell="D1" zoomScale="70" zoomScaleNormal="100" zoomScaleSheetLayoutView="70" workbookViewId="0">
      <selection activeCell="F14" sqref="F14"/>
    </sheetView>
  </sheetViews>
  <sheetFormatPr defaultRowHeight="35.25" customHeight="1" x14ac:dyDescent="0.45"/>
  <cols>
    <col min="1" max="1" width="9.140625" style="1"/>
    <col min="2" max="2" width="27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13" style="1" customWidth="1"/>
    <col min="10" max="10" width="17.28515625" style="1" customWidth="1"/>
    <col min="11" max="11" width="21.140625" style="1" customWidth="1"/>
    <col min="12" max="12" width="15.85546875" style="1" customWidth="1"/>
    <col min="13" max="13" width="20.28515625" style="1" customWidth="1"/>
    <col min="14" max="14" width="22.140625" style="1" customWidth="1"/>
    <col min="15" max="15" width="23.42578125" style="1" bestFit="1" customWidth="1"/>
    <col min="16" max="16" width="13.85546875" style="1" customWidth="1"/>
    <col min="17" max="17" width="22.7109375" style="1" customWidth="1"/>
    <col min="18" max="19" width="23.42578125" style="1" bestFit="1" customWidth="1"/>
    <col min="20" max="20" width="16.42578125" style="1" customWidth="1"/>
    <col min="21" max="21" width="9.140625" style="1" customWidth="1"/>
    <col min="22" max="16384" width="9.140625" style="1"/>
  </cols>
  <sheetData>
    <row r="1" spans="2:20" ht="35.25" customHeight="1" x14ac:dyDescent="0.45">
      <c r="B1" s="50"/>
      <c r="C1" s="134" t="s">
        <v>0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5"/>
    </row>
    <row r="2" spans="2:20" ht="35.25" customHeight="1" x14ac:dyDescent="0.45">
      <c r="B2" s="51"/>
      <c r="C2" s="136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</row>
    <row r="3" spans="2:20" ht="35.25" customHeight="1" thickBot="1" x14ac:dyDescent="0.5">
      <c r="B3" s="49" t="s">
        <v>79</v>
      </c>
      <c r="C3" s="136" t="str">
        <f>سهام!C3</f>
        <v>برای ماه منتهی به 1400/05/31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</row>
    <row r="4" spans="2:20" ht="35.25" customHeight="1" x14ac:dyDescent="0.45">
      <c r="B4" s="146" t="s">
        <v>18</v>
      </c>
      <c r="C4" s="144" t="s">
        <v>18</v>
      </c>
      <c r="D4" s="144" t="s">
        <v>18</v>
      </c>
      <c r="E4" s="144" t="s">
        <v>18</v>
      </c>
      <c r="F4" s="144" t="s">
        <v>18</v>
      </c>
      <c r="G4" s="144" t="s">
        <v>18</v>
      </c>
      <c r="H4" s="144" t="s">
        <v>18</v>
      </c>
      <c r="I4" s="144" t="str">
        <f>سهام!C4</f>
        <v>1400/04/31</v>
      </c>
      <c r="J4" s="144" t="s">
        <v>3</v>
      </c>
      <c r="K4" s="144" t="s">
        <v>3</v>
      </c>
      <c r="L4" s="144" t="s">
        <v>4</v>
      </c>
      <c r="M4" s="144" t="s">
        <v>4</v>
      </c>
      <c r="N4" s="144" t="s">
        <v>4</v>
      </c>
      <c r="O4" s="144" t="s">
        <v>4</v>
      </c>
      <c r="P4" s="144" t="str">
        <f>سهام!J4</f>
        <v>1400/05/31</v>
      </c>
      <c r="Q4" s="144" t="s">
        <v>5</v>
      </c>
      <c r="R4" s="144" t="s">
        <v>5</v>
      </c>
      <c r="S4" s="144" t="s">
        <v>5</v>
      </c>
      <c r="T4" s="149" t="s">
        <v>5</v>
      </c>
    </row>
    <row r="5" spans="2:20" ht="35.25" customHeight="1" x14ac:dyDescent="0.45">
      <c r="B5" s="147" t="s">
        <v>19</v>
      </c>
      <c r="C5" s="145" t="s">
        <v>20</v>
      </c>
      <c r="D5" s="145" t="s">
        <v>21</v>
      </c>
      <c r="E5" s="145" t="s">
        <v>22</v>
      </c>
      <c r="F5" s="145" t="s">
        <v>23</v>
      </c>
      <c r="G5" s="145" t="s">
        <v>24</v>
      </c>
      <c r="H5" s="145" t="s">
        <v>17</v>
      </c>
      <c r="I5" s="145" t="s">
        <v>6</v>
      </c>
      <c r="J5" s="145" t="s">
        <v>7</v>
      </c>
      <c r="K5" s="85" t="s">
        <v>8</v>
      </c>
      <c r="L5" s="145" t="s">
        <v>93</v>
      </c>
      <c r="M5" s="85" t="s">
        <v>94</v>
      </c>
      <c r="N5" s="145" t="s">
        <v>95</v>
      </c>
      <c r="O5" s="85" t="s">
        <v>10</v>
      </c>
      <c r="P5" s="145" t="s">
        <v>6</v>
      </c>
      <c r="Q5" s="85" t="s">
        <v>25</v>
      </c>
      <c r="R5" s="85" t="s">
        <v>7</v>
      </c>
      <c r="S5" s="85" t="s">
        <v>8</v>
      </c>
      <c r="T5" s="148" t="s">
        <v>12</v>
      </c>
    </row>
    <row r="6" spans="2:20" ht="39" customHeight="1" x14ac:dyDescent="0.45">
      <c r="B6" s="147" t="s">
        <v>19</v>
      </c>
      <c r="C6" s="145" t="s">
        <v>20</v>
      </c>
      <c r="D6" s="145" t="s">
        <v>21</v>
      </c>
      <c r="E6" s="145" t="s">
        <v>22</v>
      </c>
      <c r="F6" s="145" t="s">
        <v>23</v>
      </c>
      <c r="G6" s="145" t="s">
        <v>24</v>
      </c>
      <c r="H6" s="145" t="s">
        <v>17</v>
      </c>
      <c r="I6" s="145" t="s">
        <v>6</v>
      </c>
      <c r="J6" s="145" t="s">
        <v>7</v>
      </c>
      <c r="K6" s="85" t="s">
        <v>92</v>
      </c>
      <c r="L6" s="145" t="s">
        <v>6</v>
      </c>
      <c r="M6" s="85" t="s">
        <v>92</v>
      </c>
      <c r="N6" s="145" t="s">
        <v>6</v>
      </c>
      <c r="O6" s="85" t="s">
        <v>92</v>
      </c>
      <c r="P6" s="145" t="s">
        <v>6</v>
      </c>
      <c r="Q6" s="85" t="s">
        <v>92</v>
      </c>
      <c r="R6" s="85" t="s">
        <v>92</v>
      </c>
      <c r="S6" s="85" t="s">
        <v>92</v>
      </c>
      <c r="T6" s="148" t="s">
        <v>12</v>
      </c>
    </row>
    <row r="7" spans="2:20" s="60" customFormat="1" ht="54" customHeight="1" thickBot="1" x14ac:dyDescent="0.5">
      <c r="B7" s="95" t="s">
        <v>77</v>
      </c>
      <c r="C7" s="86" t="s">
        <v>77</v>
      </c>
      <c r="D7" s="86" t="s">
        <v>77</v>
      </c>
      <c r="E7" s="86" t="s">
        <v>77</v>
      </c>
      <c r="F7" s="86" t="s">
        <v>77</v>
      </c>
      <c r="G7" s="115" t="s">
        <v>77</v>
      </c>
      <c r="H7" s="115" t="s">
        <v>77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86">
        <v>0</v>
      </c>
      <c r="O7" s="87">
        <v>0</v>
      </c>
      <c r="P7" s="96">
        <v>0</v>
      </c>
      <c r="Q7" s="96">
        <v>0</v>
      </c>
      <c r="R7" s="96">
        <v>0</v>
      </c>
      <c r="S7" s="96">
        <v>0</v>
      </c>
      <c r="T7" s="114">
        <v>0</v>
      </c>
    </row>
  </sheetData>
  <mergeCells count="20">
    <mergeCell ref="F5:F6"/>
    <mergeCell ref="I4:K4"/>
    <mergeCell ref="T5:T6"/>
    <mergeCell ref="P4:T4"/>
    <mergeCell ref="L4:O4"/>
    <mergeCell ref="P5:P6"/>
    <mergeCell ref="L5:L6"/>
    <mergeCell ref="N5:N6"/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</mergeCells>
  <printOptions horizontalCentered="1" verticalCentered="1"/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E20" sqref="E20"/>
    </sheetView>
  </sheetViews>
  <sheetFormatPr defaultRowHeight="18.75" x14ac:dyDescent="0.45"/>
  <cols>
    <col min="1" max="1" width="3.7109375" style="1" customWidth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8" width="9.140625" style="1" customWidth="1"/>
    <col min="9" max="9" width="2.85546875" style="1" customWidth="1"/>
    <col min="10" max="16384" width="9.140625" style="1"/>
  </cols>
  <sheetData>
    <row r="1" spans="2:8" ht="24" x14ac:dyDescent="0.45">
      <c r="B1" s="27"/>
      <c r="C1" s="152" t="s">
        <v>0</v>
      </c>
      <c r="D1" s="152"/>
      <c r="E1" s="152"/>
      <c r="F1" s="152"/>
      <c r="G1" s="152"/>
      <c r="H1" s="153"/>
    </row>
    <row r="2" spans="2:8" ht="24" x14ac:dyDescent="0.45">
      <c r="B2" s="26"/>
      <c r="C2" s="136" t="s">
        <v>1</v>
      </c>
      <c r="D2" s="136"/>
      <c r="E2" s="136"/>
      <c r="F2" s="136"/>
      <c r="G2" s="136"/>
      <c r="H2" s="154"/>
    </row>
    <row r="3" spans="2:8" ht="24" x14ac:dyDescent="0.45">
      <c r="B3" s="28" t="s">
        <v>79</v>
      </c>
      <c r="C3" s="155" t="str">
        <f>سهام!C3</f>
        <v>برای ماه منتهی به 1400/05/31</v>
      </c>
      <c r="D3" s="155"/>
      <c r="E3" s="155"/>
      <c r="F3" s="155"/>
      <c r="G3" s="155"/>
      <c r="H3" s="156"/>
    </row>
    <row r="4" spans="2:8" x14ac:dyDescent="0.45">
      <c r="B4" s="150" t="s">
        <v>2</v>
      </c>
      <c r="C4" s="150" t="str">
        <f>C3</f>
        <v>برای ماه منتهی به 1400/05/31</v>
      </c>
      <c r="D4" s="150" t="s">
        <v>5</v>
      </c>
      <c r="E4" s="150" t="s">
        <v>5</v>
      </c>
      <c r="F4" s="150" t="s">
        <v>5</v>
      </c>
      <c r="G4" s="150" t="s">
        <v>5</v>
      </c>
      <c r="H4" s="150" t="s">
        <v>5</v>
      </c>
    </row>
    <row r="5" spans="2:8" ht="33.75" customHeight="1" x14ac:dyDescent="0.45">
      <c r="B5" s="151" t="s">
        <v>2</v>
      </c>
      <c r="C5" s="151" t="s">
        <v>6</v>
      </c>
      <c r="D5" s="151" t="s">
        <v>26</v>
      </c>
      <c r="E5" s="151" t="s">
        <v>27</v>
      </c>
      <c r="F5" s="151" t="s">
        <v>28</v>
      </c>
      <c r="G5" s="151" t="s">
        <v>29</v>
      </c>
      <c r="H5" s="151" t="s">
        <v>30</v>
      </c>
    </row>
    <row r="6" spans="2:8" s="7" customFormat="1" ht="24" x14ac:dyDescent="0.25">
      <c r="B6" s="8" t="s">
        <v>77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</row>
  </sheetData>
  <mergeCells count="11">
    <mergeCell ref="C1:H1"/>
    <mergeCell ref="C2:H2"/>
    <mergeCell ref="C3:H3"/>
    <mergeCell ref="G5"/>
    <mergeCell ref="H5"/>
    <mergeCell ref="C4:H4"/>
    <mergeCell ref="B4:B5"/>
    <mergeCell ref="C5"/>
    <mergeCell ref="D5"/>
    <mergeCell ref="E5"/>
    <mergeCell ref="F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66" zoomScaleNormal="100" zoomScaleSheetLayoutView="66" workbookViewId="0">
      <selection activeCell="G22" sqref="G22"/>
    </sheetView>
  </sheetViews>
  <sheetFormatPr defaultRowHeight="18.75" x14ac:dyDescent="0.45"/>
  <cols>
    <col min="1" max="1" width="3" style="1" customWidth="1"/>
    <col min="2" max="2" width="13.140625" style="1" customWidth="1"/>
    <col min="3" max="3" width="11.42578125" style="1" bestFit="1" customWidth="1"/>
    <col min="4" max="17" width="9.140625" style="1" customWidth="1"/>
    <col min="18" max="18" width="3.28515625" style="1" customWidth="1"/>
    <col min="19" max="16384" width="9.140625" style="1"/>
  </cols>
  <sheetData>
    <row r="1" spans="2:17" ht="24" x14ac:dyDescent="0.45">
      <c r="B1" s="27"/>
      <c r="C1" s="152" t="s">
        <v>0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3"/>
    </row>
    <row r="2" spans="2:17" ht="24" x14ac:dyDescent="0.45">
      <c r="B2" s="26"/>
      <c r="C2" s="136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54"/>
    </row>
    <row r="3" spans="2:17" ht="24" x14ac:dyDescent="0.45">
      <c r="B3" s="28" t="s">
        <v>79</v>
      </c>
      <c r="C3" s="155" t="str">
        <f>سهام!C3</f>
        <v>برای ماه منتهی به 1400/05/31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</row>
    <row r="4" spans="2:17" x14ac:dyDescent="0.45">
      <c r="B4" s="131" t="s">
        <v>31</v>
      </c>
      <c r="C4" s="131" t="s">
        <v>31</v>
      </c>
      <c r="D4" s="131" t="s">
        <v>31</v>
      </c>
      <c r="E4" s="131" t="s">
        <v>31</v>
      </c>
      <c r="F4" s="131" t="s">
        <v>31</v>
      </c>
      <c r="G4" s="131" t="str">
        <f>سهام!C4</f>
        <v>1400/04/31</v>
      </c>
      <c r="H4" s="131" t="s">
        <v>3</v>
      </c>
      <c r="I4" s="131" t="s">
        <v>3</v>
      </c>
      <c r="J4" s="131" t="s">
        <v>4</v>
      </c>
      <c r="K4" s="131" t="s">
        <v>4</v>
      </c>
      <c r="L4" s="131" t="s">
        <v>4</v>
      </c>
      <c r="M4" s="131" t="s">
        <v>4</v>
      </c>
      <c r="N4" s="131" t="str">
        <f>سهام!J4</f>
        <v>1400/05/31</v>
      </c>
      <c r="O4" s="131" t="s">
        <v>5</v>
      </c>
      <c r="P4" s="131" t="s">
        <v>5</v>
      </c>
      <c r="Q4" s="131" t="s">
        <v>5</v>
      </c>
    </row>
    <row r="5" spans="2:17" ht="29.25" customHeight="1" x14ac:dyDescent="0.45">
      <c r="B5" s="157" t="s">
        <v>32</v>
      </c>
      <c r="C5" s="157" t="s">
        <v>23</v>
      </c>
      <c r="D5" s="157" t="s">
        <v>24</v>
      </c>
      <c r="E5" s="157" t="s">
        <v>33</v>
      </c>
      <c r="F5" s="157" t="s">
        <v>21</v>
      </c>
      <c r="G5" s="157" t="s">
        <v>6</v>
      </c>
      <c r="H5" s="157" t="s">
        <v>7</v>
      </c>
      <c r="I5" s="157" t="s">
        <v>8</v>
      </c>
      <c r="J5" s="157" t="s">
        <v>9</v>
      </c>
      <c r="K5" s="157" t="s">
        <v>9</v>
      </c>
      <c r="L5" s="157" t="s">
        <v>10</v>
      </c>
      <c r="M5" s="157" t="s">
        <v>10</v>
      </c>
      <c r="N5" s="157" t="s">
        <v>6</v>
      </c>
      <c r="O5" s="157" t="s">
        <v>7</v>
      </c>
      <c r="P5" s="157" t="s">
        <v>8</v>
      </c>
      <c r="Q5" s="157" t="s">
        <v>34</v>
      </c>
    </row>
    <row r="6" spans="2:17" ht="31.5" customHeight="1" x14ac:dyDescent="0.45">
      <c r="B6" s="157" t="s">
        <v>32</v>
      </c>
      <c r="C6" s="157" t="s">
        <v>23</v>
      </c>
      <c r="D6" s="157" t="s">
        <v>24</v>
      </c>
      <c r="E6" s="157" t="s">
        <v>33</v>
      </c>
      <c r="F6" s="157" t="s">
        <v>21</v>
      </c>
      <c r="G6" s="157" t="s">
        <v>6</v>
      </c>
      <c r="H6" s="157" t="s">
        <v>7</v>
      </c>
      <c r="I6" s="157" t="s">
        <v>8</v>
      </c>
      <c r="J6" s="157" t="s">
        <v>6</v>
      </c>
      <c r="K6" s="157" t="s">
        <v>7</v>
      </c>
      <c r="L6" s="157" t="s">
        <v>6</v>
      </c>
      <c r="M6" s="157" t="s">
        <v>13</v>
      </c>
      <c r="N6" s="157" t="s">
        <v>6</v>
      </c>
      <c r="O6" s="157" t="s">
        <v>7</v>
      </c>
      <c r="P6" s="157" t="s">
        <v>8</v>
      </c>
      <c r="Q6" s="157" t="s">
        <v>34</v>
      </c>
    </row>
    <row r="7" spans="2:17" s="9" customFormat="1" ht="24" x14ac:dyDescent="0.6">
      <c r="B7" s="24" t="s">
        <v>77</v>
      </c>
      <c r="C7" s="24" t="s">
        <v>77</v>
      </c>
      <c r="D7" s="14">
        <v>0</v>
      </c>
      <c r="E7" s="14">
        <v>0</v>
      </c>
      <c r="F7" s="24" t="s">
        <v>77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</sheetData>
  <mergeCells count="25">
    <mergeCell ref="L6"/>
    <mergeCell ref="M6"/>
    <mergeCell ref="L5:M5"/>
    <mergeCell ref="B4:F4"/>
    <mergeCell ref="B5:B6"/>
    <mergeCell ref="C5:C6"/>
    <mergeCell ref="D5:D6"/>
    <mergeCell ref="E5:E6"/>
    <mergeCell ref="F5:F6"/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</mergeCells>
  <printOptions horizontalCentered="1" verticalCentered="1"/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rightToLeft="1" view="pageBreakPreview" topLeftCell="A2" zoomScaleNormal="100" zoomScaleSheetLayoutView="100" workbookViewId="0">
      <selection activeCell="N6" sqref="N6"/>
    </sheetView>
  </sheetViews>
  <sheetFormatPr defaultRowHeight="18.75" x14ac:dyDescent="0.45"/>
  <cols>
    <col min="1" max="1" width="3.5703125" style="1" customWidth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10" width="19.42578125" style="1" bestFit="1" customWidth="1"/>
    <col min="11" max="11" width="13.140625" style="1" customWidth="1"/>
    <col min="12" max="12" width="3.5703125" style="1" customWidth="1"/>
    <col min="13" max="16384" width="9.140625" style="1"/>
  </cols>
  <sheetData>
    <row r="1" spans="2:11" ht="24" x14ac:dyDescent="0.45">
      <c r="B1" s="27"/>
      <c r="C1" s="152" t="s">
        <v>0</v>
      </c>
      <c r="D1" s="152"/>
      <c r="E1" s="152"/>
      <c r="F1" s="152"/>
      <c r="G1" s="152"/>
      <c r="H1" s="152"/>
      <c r="I1" s="152"/>
      <c r="J1" s="152"/>
      <c r="K1" s="153"/>
    </row>
    <row r="2" spans="2:11" ht="24" x14ac:dyDescent="0.45">
      <c r="B2" s="26"/>
      <c r="C2" s="136" t="s">
        <v>1</v>
      </c>
      <c r="D2" s="136"/>
      <c r="E2" s="136"/>
      <c r="F2" s="136"/>
      <c r="G2" s="136"/>
      <c r="H2" s="136"/>
      <c r="I2" s="136"/>
      <c r="J2" s="136"/>
      <c r="K2" s="154"/>
    </row>
    <row r="3" spans="2:11" ht="24" x14ac:dyDescent="0.45">
      <c r="B3" s="28" t="s">
        <v>79</v>
      </c>
      <c r="C3" s="155" t="str">
        <f>سهام!C3</f>
        <v>برای ماه منتهی به 1400/05/31</v>
      </c>
      <c r="D3" s="155"/>
      <c r="E3" s="155"/>
      <c r="F3" s="155"/>
      <c r="G3" s="155"/>
      <c r="H3" s="155"/>
      <c r="I3" s="155"/>
      <c r="J3" s="155"/>
      <c r="K3" s="156"/>
    </row>
    <row r="4" spans="2:11" x14ac:dyDescent="0.45">
      <c r="B4" s="131" t="s">
        <v>35</v>
      </c>
      <c r="C4" s="131" t="s">
        <v>36</v>
      </c>
      <c r="D4" s="131" t="s">
        <v>36</v>
      </c>
      <c r="E4" s="131" t="s">
        <v>36</v>
      </c>
      <c r="F4" s="131" t="s">
        <v>36</v>
      </c>
      <c r="G4" s="131" t="str">
        <f>سهام!C4</f>
        <v>1400/04/31</v>
      </c>
      <c r="H4" s="131" t="s">
        <v>4</v>
      </c>
      <c r="I4" s="131" t="s">
        <v>4</v>
      </c>
      <c r="J4" s="131" t="str">
        <f>سهام!J4</f>
        <v>1400/05/31</v>
      </c>
      <c r="K4" s="131" t="s">
        <v>5</v>
      </c>
    </row>
    <row r="5" spans="2:11" ht="39" customHeight="1" x14ac:dyDescent="0.45">
      <c r="B5" s="131" t="s">
        <v>35</v>
      </c>
      <c r="C5" s="131" t="s">
        <v>37</v>
      </c>
      <c r="D5" s="131" t="s">
        <v>38</v>
      </c>
      <c r="E5" s="131" t="s">
        <v>39</v>
      </c>
      <c r="F5" s="131" t="s">
        <v>24</v>
      </c>
      <c r="G5" s="131" t="s">
        <v>40</v>
      </c>
      <c r="H5" s="131" t="s">
        <v>41</v>
      </c>
      <c r="I5" s="131" t="s">
        <v>42</v>
      </c>
      <c r="J5" s="131" t="s">
        <v>40</v>
      </c>
      <c r="K5" s="157" t="s">
        <v>34</v>
      </c>
    </row>
    <row r="6" spans="2:11" ht="39" customHeight="1" x14ac:dyDescent="0.45">
      <c r="B6" s="3" t="s">
        <v>43</v>
      </c>
      <c r="C6" s="58" t="s">
        <v>117</v>
      </c>
      <c r="D6" s="58" t="s">
        <v>90</v>
      </c>
      <c r="E6" s="58" t="s">
        <v>115</v>
      </c>
      <c r="F6" s="3">
        <v>10</v>
      </c>
      <c r="G6" s="108">
        <v>63543088512</v>
      </c>
      <c r="H6" s="108">
        <v>4900024023</v>
      </c>
      <c r="I6" s="108">
        <v>41010610859</v>
      </c>
      <c r="J6" s="108">
        <v>27432501676</v>
      </c>
      <c r="K6" s="116">
        <v>2.5000000000000001E-3</v>
      </c>
    </row>
    <row r="7" spans="2:11" ht="39" customHeight="1" x14ac:dyDescent="0.45">
      <c r="B7" s="3" t="s">
        <v>43</v>
      </c>
      <c r="C7" s="58" t="s">
        <v>118</v>
      </c>
      <c r="D7" s="58" t="s">
        <v>90</v>
      </c>
      <c r="E7" s="58" t="s">
        <v>115</v>
      </c>
      <c r="F7" s="3">
        <v>10</v>
      </c>
      <c r="G7" s="108">
        <v>9231775870</v>
      </c>
      <c r="H7" s="108">
        <v>223887429505</v>
      </c>
      <c r="I7" s="108">
        <v>70311623907</v>
      </c>
      <c r="J7" s="108">
        <v>162807581468</v>
      </c>
      <c r="K7" s="116">
        <v>1.4800000000000001E-2</v>
      </c>
    </row>
    <row r="8" spans="2:11" ht="39" customHeight="1" x14ac:dyDescent="0.45">
      <c r="B8" s="3" t="s">
        <v>43</v>
      </c>
      <c r="C8" s="58" t="s">
        <v>121</v>
      </c>
      <c r="D8" s="58" t="s">
        <v>90</v>
      </c>
      <c r="E8" s="58" t="s">
        <v>124</v>
      </c>
      <c r="F8" s="3">
        <v>10</v>
      </c>
      <c r="G8" s="108">
        <v>8371037385</v>
      </c>
      <c r="H8" s="108">
        <v>136521095834</v>
      </c>
      <c r="I8" s="108">
        <v>130923388757</v>
      </c>
      <c r="J8" s="108">
        <v>13968744462</v>
      </c>
      <c r="K8" s="116">
        <v>1.2999999999999999E-3</v>
      </c>
    </row>
    <row r="9" spans="2:11" ht="39" customHeight="1" x14ac:dyDescent="0.45">
      <c r="B9" s="3" t="s">
        <v>43</v>
      </c>
      <c r="C9" s="58" t="s">
        <v>120</v>
      </c>
      <c r="D9" s="58" t="s">
        <v>90</v>
      </c>
      <c r="E9" s="58" t="s">
        <v>91</v>
      </c>
      <c r="F9" s="3">
        <v>10</v>
      </c>
      <c r="G9" s="108">
        <v>2944031017</v>
      </c>
      <c r="H9" s="108">
        <v>29003172433</v>
      </c>
      <c r="I9" s="108">
        <v>3943642502</v>
      </c>
      <c r="J9" s="108">
        <v>28003560948</v>
      </c>
      <c r="K9" s="116">
        <v>2.5999999999999999E-3</v>
      </c>
    </row>
    <row r="10" spans="2:11" ht="39" customHeight="1" x14ac:dyDescent="0.45">
      <c r="B10" s="3" t="s">
        <v>43</v>
      </c>
      <c r="C10" s="58" t="s">
        <v>119</v>
      </c>
      <c r="D10" s="58" t="s">
        <v>90</v>
      </c>
      <c r="E10" s="58" t="s">
        <v>124</v>
      </c>
      <c r="F10" s="3">
        <v>10</v>
      </c>
      <c r="G10" s="108">
        <v>1417742440</v>
      </c>
      <c r="H10" s="108">
        <v>15847820080</v>
      </c>
      <c r="I10" s="108">
        <v>15209456713</v>
      </c>
      <c r="J10" s="108">
        <v>2056105807</v>
      </c>
      <c r="K10" s="116">
        <v>2.0000000000000001E-4</v>
      </c>
    </row>
    <row r="11" spans="2:11" ht="39" customHeight="1" x14ac:dyDescent="0.45">
      <c r="B11" s="3" t="s">
        <v>43</v>
      </c>
      <c r="C11" s="58" t="s">
        <v>122</v>
      </c>
      <c r="D11" s="58" t="s">
        <v>90</v>
      </c>
      <c r="E11" s="58" t="s">
        <v>124</v>
      </c>
      <c r="F11" s="3">
        <v>10</v>
      </c>
      <c r="G11" s="108">
        <v>434164635</v>
      </c>
      <c r="H11" s="108">
        <v>3664616</v>
      </c>
      <c r="I11" s="108">
        <v>20000</v>
      </c>
      <c r="J11" s="108">
        <v>437809251</v>
      </c>
      <c r="K11" s="108">
        <v>0</v>
      </c>
    </row>
    <row r="12" spans="2:11" ht="39" customHeight="1" x14ac:dyDescent="0.45">
      <c r="B12" s="3" t="s">
        <v>96</v>
      </c>
      <c r="C12" s="58" t="s">
        <v>123</v>
      </c>
      <c r="D12" s="58" t="s">
        <v>90</v>
      </c>
      <c r="E12" s="58" t="s">
        <v>107</v>
      </c>
      <c r="F12" s="3">
        <v>10</v>
      </c>
      <c r="G12" s="108">
        <v>268665</v>
      </c>
      <c r="H12" s="108">
        <v>0</v>
      </c>
      <c r="I12" s="108">
        <v>0</v>
      </c>
      <c r="J12" s="108">
        <v>268665</v>
      </c>
      <c r="K12" s="112">
        <v>0</v>
      </c>
    </row>
    <row r="13" spans="2:11" ht="21" x14ac:dyDescent="0.55000000000000004">
      <c r="B13" s="158" t="s">
        <v>66</v>
      </c>
      <c r="C13" s="159"/>
      <c r="D13" s="159"/>
      <c r="E13" s="159"/>
      <c r="F13" s="160"/>
      <c r="G13" s="106">
        <f>SUM(G6:G12)</f>
        <v>85942108524</v>
      </c>
      <c r="H13" s="106">
        <f>SUM(H6:H12)</f>
        <v>410163206491</v>
      </c>
      <c r="I13" s="106">
        <f>SUM(I6:I12)</f>
        <v>261398742738</v>
      </c>
      <c r="J13" s="106">
        <f>SUM(J6:J12)</f>
        <v>234706572277</v>
      </c>
      <c r="K13" s="107">
        <f>SUM(K6:K12)</f>
        <v>2.1399999999999995E-2</v>
      </c>
    </row>
    <row r="14" spans="2:11" x14ac:dyDescent="0.45">
      <c r="H14" s="10"/>
    </row>
    <row r="16" spans="2:11" x14ac:dyDescent="0.45">
      <c r="I16" s="61"/>
    </row>
    <row r="17" s="6" customFormat="1" ht="33.75" customHeight="1" x14ac:dyDescent="0.25"/>
    <row r="18" s="6" customFormat="1" ht="33.75" customHeight="1" x14ac:dyDescent="0.25"/>
  </sheetData>
  <mergeCells count="18"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  <mergeCell ref="H5"/>
    <mergeCell ref="I5"/>
    <mergeCell ref="B13:F13"/>
    <mergeCell ref="H4:I4"/>
    <mergeCell ref="B4:B5"/>
    <mergeCell ref="C5"/>
  </mergeCells>
  <printOptions horizontalCentered="1" verticalCentered="1"/>
  <pageMargins left="0.7" right="0.7" top="0.75" bottom="0.75" header="0.3" footer="0.3"/>
  <pageSetup paperSize="9" scale="74" orientation="landscape" r:id="rId1"/>
  <ignoredErrors>
    <ignoredError sqref="C6:C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15"/>
  <sheetViews>
    <sheetView rightToLeft="1" view="pageBreakPreview" topLeftCell="A4" zoomScaleNormal="100" zoomScaleSheetLayoutView="100" workbookViewId="0">
      <selection activeCell="N9" sqref="N9"/>
    </sheetView>
  </sheetViews>
  <sheetFormatPr defaultRowHeight="18.75" x14ac:dyDescent="0.45"/>
  <cols>
    <col min="1" max="1" width="5" style="1" customWidth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20.5703125" style="1" bestFit="1" customWidth="1"/>
    <col min="7" max="7" width="12" style="1" bestFit="1" customWidth="1"/>
    <col min="8" max="8" width="20.5703125" style="1" bestFit="1" customWidth="1"/>
    <col min="9" max="9" width="20.7109375" style="1" bestFit="1" customWidth="1"/>
    <col min="10" max="10" width="11.42578125" style="1" bestFit="1" customWidth="1"/>
    <col min="11" max="11" width="20.7109375" style="1" bestFit="1" customWidth="1"/>
    <col min="12" max="12" width="2.85546875" style="1" customWidth="1"/>
    <col min="13" max="13" width="9.140625" style="1"/>
    <col min="14" max="14" width="32.140625" style="1" customWidth="1"/>
    <col min="15" max="16384" width="9.140625" style="1"/>
  </cols>
  <sheetData>
    <row r="1" spans="2:11" ht="24" x14ac:dyDescent="0.45">
      <c r="B1" s="164" t="s">
        <v>0</v>
      </c>
      <c r="C1" s="152"/>
      <c r="D1" s="152"/>
      <c r="E1" s="152"/>
      <c r="F1" s="152"/>
      <c r="G1" s="152"/>
      <c r="H1" s="152"/>
      <c r="I1" s="152"/>
      <c r="J1" s="152"/>
      <c r="K1" s="153"/>
    </row>
    <row r="2" spans="2:11" ht="24" x14ac:dyDescent="0.45">
      <c r="B2" s="165" t="s">
        <v>44</v>
      </c>
      <c r="C2" s="136"/>
      <c r="D2" s="136"/>
      <c r="E2" s="136"/>
      <c r="F2" s="136"/>
      <c r="G2" s="136"/>
      <c r="H2" s="136"/>
      <c r="I2" s="136"/>
      <c r="J2" s="136"/>
      <c r="K2" s="154"/>
    </row>
    <row r="3" spans="2:11" ht="24" x14ac:dyDescent="0.45">
      <c r="B3" s="166" t="str">
        <f>سهام!C3</f>
        <v>برای ماه منتهی به 1400/05/31</v>
      </c>
      <c r="C3" s="155"/>
      <c r="D3" s="155"/>
      <c r="E3" s="155"/>
      <c r="F3" s="155"/>
      <c r="G3" s="155"/>
      <c r="H3" s="155"/>
      <c r="I3" s="155"/>
      <c r="J3" s="155"/>
      <c r="K3" s="156"/>
    </row>
    <row r="4" spans="2:11" ht="24" x14ac:dyDescent="0.45">
      <c r="B4" s="28" t="s">
        <v>79</v>
      </c>
      <c r="C4" s="41"/>
      <c r="D4" s="41"/>
      <c r="E4" s="41"/>
      <c r="F4" s="41"/>
      <c r="G4" s="41"/>
      <c r="H4" s="41"/>
      <c r="I4" s="41"/>
      <c r="J4" s="41"/>
      <c r="K4" s="42"/>
    </row>
    <row r="5" spans="2:11" ht="33" customHeight="1" x14ac:dyDescent="0.45">
      <c r="B5" s="131" t="s">
        <v>45</v>
      </c>
      <c r="C5" s="131" t="s">
        <v>45</v>
      </c>
      <c r="D5" s="131" t="s">
        <v>45</v>
      </c>
      <c r="E5" s="131" t="s">
        <v>45</v>
      </c>
      <c r="F5" s="131" t="s">
        <v>46</v>
      </c>
      <c r="G5" s="131" t="s">
        <v>46</v>
      </c>
      <c r="H5" s="131" t="s">
        <v>46</v>
      </c>
      <c r="I5" s="131" t="s">
        <v>47</v>
      </c>
      <c r="J5" s="131" t="s">
        <v>47</v>
      </c>
      <c r="K5" s="131" t="s">
        <v>47</v>
      </c>
    </row>
    <row r="6" spans="2:11" ht="28.5" customHeight="1" x14ac:dyDescent="0.45">
      <c r="B6" s="131" t="s">
        <v>48</v>
      </c>
      <c r="C6" s="131" t="s">
        <v>49</v>
      </c>
      <c r="D6" s="131" t="s">
        <v>23</v>
      </c>
      <c r="E6" s="131" t="s">
        <v>24</v>
      </c>
      <c r="F6" s="131" t="s">
        <v>50</v>
      </c>
      <c r="G6" s="131" t="s">
        <v>51</v>
      </c>
      <c r="H6" s="131" t="s">
        <v>52</v>
      </c>
      <c r="I6" s="131" t="s">
        <v>50</v>
      </c>
      <c r="J6" s="131" t="s">
        <v>51</v>
      </c>
      <c r="K6" s="131" t="s">
        <v>52</v>
      </c>
    </row>
    <row r="7" spans="2:11" ht="28.5" customHeight="1" x14ac:dyDescent="0.45">
      <c r="B7" s="75" t="s">
        <v>43</v>
      </c>
      <c r="C7" s="75">
        <v>1</v>
      </c>
      <c r="D7" s="97">
        <v>1</v>
      </c>
      <c r="E7" s="75">
        <v>10</v>
      </c>
      <c r="F7" s="79">
        <v>17064482</v>
      </c>
      <c r="G7" s="62">
        <v>0</v>
      </c>
      <c r="H7" s="79">
        <f t="shared" ref="H7:H12" si="0">F7</f>
        <v>17064482</v>
      </c>
      <c r="I7" s="109">
        <v>2505549810</v>
      </c>
      <c r="J7" s="110">
        <v>0</v>
      </c>
      <c r="K7" s="109">
        <v>2505549810</v>
      </c>
    </row>
    <row r="8" spans="2:11" ht="28.5" customHeight="1" x14ac:dyDescent="0.45">
      <c r="B8" s="75" t="s">
        <v>43</v>
      </c>
      <c r="C8" s="75">
        <v>31</v>
      </c>
      <c r="D8" s="97">
        <v>31</v>
      </c>
      <c r="E8" s="75">
        <v>10</v>
      </c>
      <c r="F8" s="79">
        <v>206685994</v>
      </c>
      <c r="G8" s="62">
        <v>0</v>
      </c>
      <c r="H8" s="79">
        <f t="shared" si="0"/>
        <v>206685994</v>
      </c>
      <c r="I8" s="109">
        <v>385001829</v>
      </c>
      <c r="J8" s="110">
        <v>0</v>
      </c>
      <c r="K8" s="109">
        <v>385001829</v>
      </c>
    </row>
    <row r="9" spans="2:11" ht="28.5" customHeight="1" x14ac:dyDescent="0.45">
      <c r="B9" s="75" t="s">
        <v>43</v>
      </c>
      <c r="C9" s="75">
        <v>31</v>
      </c>
      <c r="D9" s="97">
        <v>31</v>
      </c>
      <c r="E9" s="75">
        <v>10</v>
      </c>
      <c r="F9" s="79">
        <v>11095834</v>
      </c>
      <c r="G9" s="62">
        <v>0</v>
      </c>
      <c r="H9" s="79">
        <f t="shared" si="0"/>
        <v>11095834</v>
      </c>
      <c r="I9" s="109">
        <v>21570171</v>
      </c>
      <c r="J9" s="110">
        <v>0</v>
      </c>
      <c r="K9" s="109">
        <v>21570171</v>
      </c>
    </row>
    <row r="10" spans="2:11" ht="28.5" customHeight="1" x14ac:dyDescent="0.45">
      <c r="B10" s="75" t="s">
        <v>43</v>
      </c>
      <c r="C10" s="75">
        <v>1</v>
      </c>
      <c r="D10" s="97">
        <v>1</v>
      </c>
      <c r="E10" s="75">
        <v>10</v>
      </c>
      <c r="F10" s="79">
        <v>11225099</v>
      </c>
      <c r="G10" s="62">
        <v>0</v>
      </c>
      <c r="H10" s="79">
        <f t="shared" si="0"/>
        <v>11225099</v>
      </c>
      <c r="I10" s="109">
        <v>20953849</v>
      </c>
      <c r="J10" s="110">
        <v>0</v>
      </c>
      <c r="K10" s="109">
        <v>20953849</v>
      </c>
    </row>
    <row r="11" spans="2:11" ht="28.5" customHeight="1" x14ac:dyDescent="0.45">
      <c r="B11" s="75" t="s">
        <v>43</v>
      </c>
      <c r="C11" s="75">
        <v>1</v>
      </c>
      <c r="D11" s="97">
        <v>1</v>
      </c>
      <c r="E11" s="75">
        <v>10</v>
      </c>
      <c r="F11" s="79">
        <v>3366678</v>
      </c>
      <c r="G11" s="62">
        <v>0</v>
      </c>
      <c r="H11" s="79">
        <f t="shared" si="0"/>
        <v>3366678</v>
      </c>
      <c r="I11" s="109">
        <v>14488868</v>
      </c>
      <c r="J11" s="110">
        <v>0</v>
      </c>
      <c r="K11" s="109">
        <v>14488868</v>
      </c>
    </row>
    <row r="12" spans="2:11" ht="28.5" customHeight="1" x14ac:dyDescent="0.45">
      <c r="B12" s="75" t="s">
        <v>43</v>
      </c>
      <c r="C12" s="75">
        <v>1</v>
      </c>
      <c r="D12" s="97">
        <v>1</v>
      </c>
      <c r="E12" s="75">
        <v>10</v>
      </c>
      <c r="F12" s="79">
        <v>3664616</v>
      </c>
      <c r="G12" s="62">
        <v>0</v>
      </c>
      <c r="H12" s="79">
        <f t="shared" si="0"/>
        <v>3664616</v>
      </c>
      <c r="I12" s="109">
        <v>7766566</v>
      </c>
      <c r="J12" s="110">
        <v>0</v>
      </c>
      <c r="K12" s="109">
        <v>7766566</v>
      </c>
    </row>
    <row r="13" spans="2:11" ht="28.5" customHeight="1" x14ac:dyDescent="0.45">
      <c r="B13" s="75" t="s">
        <v>111</v>
      </c>
      <c r="C13" s="75">
        <v>30</v>
      </c>
      <c r="D13" s="76" t="s">
        <v>112</v>
      </c>
      <c r="E13" s="75">
        <v>18.829999999999998</v>
      </c>
      <c r="F13" s="62">
        <v>0</v>
      </c>
      <c r="G13" s="62">
        <v>0</v>
      </c>
      <c r="H13" s="62">
        <v>0</v>
      </c>
      <c r="I13" s="109">
        <v>388664648</v>
      </c>
      <c r="J13" s="110">
        <v>0</v>
      </c>
      <c r="K13" s="109">
        <v>388664648</v>
      </c>
    </row>
    <row r="14" spans="2:11" ht="28.5" customHeight="1" x14ac:dyDescent="0.45">
      <c r="B14" s="75" t="s">
        <v>96</v>
      </c>
      <c r="C14" s="75">
        <v>1</v>
      </c>
      <c r="D14" s="75">
        <v>30</v>
      </c>
      <c r="E14" s="75">
        <v>10</v>
      </c>
      <c r="F14" s="62">
        <v>0</v>
      </c>
      <c r="G14" s="62">
        <v>0</v>
      </c>
      <c r="H14" s="62">
        <v>0</v>
      </c>
      <c r="I14" s="109">
        <v>10810</v>
      </c>
      <c r="J14" s="110">
        <v>0</v>
      </c>
      <c r="K14" s="109">
        <v>10810</v>
      </c>
    </row>
    <row r="15" spans="2:11" ht="36.75" customHeight="1" x14ac:dyDescent="0.45">
      <c r="B15" s="161" t="s">
        <v>66</v>
      </c>
      <c r="C15" s="162"/>
      <c r="D15" s="162"/>
      <c r="E15" s="163"/>
      <c r="F15" s="63">
        <f>SUM(F7:F14)</f>
        <v>253102703</v>
      </c>
      <c r="G15" s="62">
        <v>0</v>
      </c>
      <c r="H15" s="63">
        <f>SUM(H7:H14)</f>
        <v>253102703</v>
      </c>
      <c r="I15" s="63">
        <f>SUM(I7:I14)</f>
        <v>3344006551</v>
      </c>
      <c r="J15" s="110">
        <f>SUM(J7:J14)</f>
        <v>0</v>
      </c>
      <c r="K15" s="63">
        <f>SUM(K7:K14)</f>
        <v>3344006551</v>
      </c>
    </row>
  </sheetData>
  <mergeCells count="17">
    <mergeCell ref="C6"/>
    <mergeCell ref="D6"/>
    <mergeCell ref="E6"/>
    <mergeCell ref="B5:E5"/>
    <mergeCell ref="B15:E15"/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"/>
  <sheetViews>
    <sheetView rightToLeft="1" view="pageBreakPreview" zoomScaleNormal="100" zoomScaleSheetLayoutView="100" workbookViewId="0">
      <selection activeCell="O9" sqref="O9"/>
    </sheetView>
  </sheetViews>
  <sheetFormatPr defaultRowHeight="18.75" x14ac:dyDescent="0.45"/>
  <cols>
    <col min="1" max="1" width="5" style="1" customWidth="1"/>
    <col min="2" max="2" width="27.42578125" style="1" customWidth="1"/>
    <col min="3" max="3" width="12.42578125" style="1" customWidth="1"/>
    <col min="4" max="4" width="14.7109375" style="1" customWidth="1"/>
    <col min="5" max="5" width="11" style="1" customWidth="1"/>
    <col min="6" max="6" width="17" style="1" bestFit="1" customWidth="1"/>
    <col min="7" max="7" width="17.28515625" style="1" bestFit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7.140625" style="1" customWidth="1"/>
    <col min="13" max="14" width="9.140625" style="1"/>
    <col min="15" max="15" width="15.85546875" style="1" bestFit="1" customWidth="1"/>
    <col min="16" max="16384" width="9.140625" style="1"/>
  </cols>
  <sheetData>
    <row r="1" spans="2:15" ht="24" x14ac:dyDescent="0.45">
      <c r="B1" s="27"/>
      <c r="C1" s="152" t="s">
        <v>0</v>
      </c>
      <c r="D1" s="152"/>
      <c r="E1" s="152"/>
      <c r="F1" s="152"/>
      <c r="G1" s="152"/>
      <c r="H1" s="152"/>
      <c r="I1" s="152"/>
      <c r="J1" s="152"/>
      <c r="K1" s="153"/>
    </row>
    <row r="2" spans="2:15" ht="24" x14ac:dyDescent="0.45">
      <c r="B2" s="26"/>
      <c r="C2" s="136" t="s">
        <v>44</v>
      </c>
      <c r="D2" s="136"/>
      <c r="E2" s="136"/>
      <c r="F2" s="136"/>
      <c r="G2" s="136"/>
      <c r="H2" s="136"/>
      <c r="I2" s="136"/>
      <c r="J2" s="136"/>
      <c r="K2" s="154"/>
    </row>
    <row r="3" spans="2:15" ht="24" x14ac:dyDescent="0.45">
      <c r="B3" s="28" t="s">
        <v>79</v>
      </c>
      <c r="C3" s="155" t="str">
        <f>سهام!C3</f>
        <v>برای ماه منتهی به 1400/05/31</v>
      </c>
      <c r="D3" s="155"/>
      <c r="E3" s="155"/>
      <c r="F3" s="155"/>
      <c r="G3" s="155"/>
      <c r="H3" s="155"/>
      <c r="I3" s="155"/>
      <c r="J3" s="155"/>
      <c r="K3" s="156"/>
    </row>
    <row r="4" spans="2:15" x14ac:dyDescent="0.45">
      <c r="B4" s="131" t="s">
        <v>2</v>
      </c>
      <c r="C4" s="131" t="s">
        <v>53</v>
      </c>
      <c r="D4" s="131" t="s">
        <v>53</v>
      </c>
      <c r="E4" s="131" t="s">
        <v>53</v>
      </c>
      <c r="F4" s="131" t="s">
        <v>46</v>
      </c>
      <c r="G4" s="131" t="s">
        <v>46</v>
      </c>
      <c r="H4" s="131" t="s">
        <v>46</v>
      </c>
      <c r="I4" s="131" t="s">
        <v>47</v>
      </c>
      <c r="J4" s="131" t="s">
        <v>47</v>
      </c>
      <c r="K4" s="131" t="s">
        <v>47</v>
      </c>
    </row>
    <row r="5" spans="2:15" ht="37.5" x14ac:dyDescent="0.45">
      <c r="B5" s="131" t="s">
        <v>2</v>
      </c>
      <c r="C5" s="131" t="s">
        <v>54</v>
      </c>
      <c r="D5" s="18" t="s">
        <v>55</v>
      </c>
      <c r="E5" s="157" t="s">
        <v>56</v>
      </c>
      <c r="F5" s="157" t="s">
        <v>57</v>
      </c>
      <c r="G5" s="157" t="s">
        <v>51</v>
      </c>
      <c r="H5" s="157" t="s">
        <v>58</v>
      </c>
      <c r="I5" s="157" t="s">
        <v>57</v>
      </c>
      <c r="J5" s="157" t="s">
        <v>51</v>
      </c>
      <c r="K5" s="157" t="s">
        <v>58</v>
      </c>
    </row>
    <row r="6" spans="2:15" x14ac:dyDescent="0.45">
      <c r="B6" s="77" t="s">
        <v>100</v>
      </c>
      <c r="C6" s="77" t="s">
        <v>125</v>
      </c>
      <c r="D6" s="77">
        <v>217152675</v>
      </c>
      <c r="E6" s="77">
        <v>1300</v>
      </c>
      <c r="F6" s="77">
        <v>0</v>
      </c>
      <c r="G6" s="77">
        <v>0</v>
      </c>
      <c r="H6" s="77">
        <v>0</v>
      </c>
      <c r="I6" s="77">
        <v>282298477500</v>
      </c>
      <c r="J6" s="45">
        <v>-6054659035</v>
      </c>
      <c r="K6" s="77">
        <v>276243818465</v>
      </c>
    </row>
    <row r="7" spans="2:15" x14ac:dyDescent="0.45">
      <c r="B7" s="77" t="s">
        <v>98</v>
      </c>
      <c r="C7" s="77" t="s">
        <v>108</v>
      </c>
      <c r="D7" s="77">
        <v>32892153</v>
      </c>
      <c r="E7" s="77">
        <v>900</v>
      </c>
      <c r="F7" s="77">
        <v>0</v>
      </c>
      <c r="G7" s="77">
        <v>0</v>
      </c>
      <c r="H7" s="77">
        <v>0</v>
      </c>
      <c r="I7" s="77">
        <v>29602937700</v>
      </c>
      <c r="J7" s="45">
        <v>0</v>
      </c>
      <c r="K7" s="77">
        <v>29602937700</v>
      </c>
      <c r="O7" s="10"/>
    </row>
    <row r="8" spans="2:15" x14ac:dyDescent="0.45">
      <c r="B8" s="77" t="s">
        <v>99</v>
      </c>
      <c r="C8" s="77" t="s">
        <v>109</v>
      </c>
      <c r="D8" s="77">
        <v>9299835</v>
      </c>
      <c r="E8" s="77">
        <v>1100</v>
      </c>
      <c r="F8" s="77">
        <v>0</v>
      </c>
      <c r="G8" s="77">
        <v>0</v>
      </c>
      <c r="H8" s="77">
        <v>0</v>
      </c>
      <c r="I8" s="77">
        <v>10229818500</v>
      </c>
      <c r="J8" s="45">
        <v>0</v>
      </c>
      <c r="K8" s="77">
        <v>10229818500</v>
      </c>
    </row>
    <row r="9" spans="2:15" x14ac:dyDescent="0.45">
      <c r="B9" s="77" t="s">
        <v>102</v>
      </c>
      <c r="C9" s="77" t="s">
        <v>114</v>
      </c>
      <c r="D9" s="77">
        <v>3561491</v>
      </c>
      <c r="E9" s="77">
        <v>500</v>
      </c>
      <c r="F9" s="77">
        <v>0</v>
      </c>
      <c r="G9" s="77">
        <v>0</v>
      </c>
      <c r="H9" s="77">
        <v>0</v>
      </c>
      <c r="I9" s="77">
        <v>1780745500</v>
      </c>
      <c r="J9" s="45">
        <v>-85902977</v>
      </c>
      <c r="K9" s="77">
        <v>1694842523</v>
      </c>
    </row>
    <row r="10" spans="2:15" x14ac:dyDescent="0.45">
      <c r="B10" s="77" t="s">
        <v>101</v>
      </c>
      <c r="C10" s="77" t="s">
        <v>113</v>
      </c>
      <c r="D10" s="77">
        <v>27201797</v>
      </c>
      <c r="E10" s="77">
        <v>30</v>
      </c>
      <c r="F10" s="77">
        <v>0</v>
      </c>
      <c r="G10" s="77">
        <v>0</v>
      </c>
      <c r="H10" s="77">
        <v>0</v>
      </c>
      <c r="I10" s="77">
        <v>816053910</v>
      </c>
      <c r="J10" s="45">
        <v>0</v>
      </c>
      <c r="K10" s="77">
        <v>816053910</v>
      </c>
    </row>
    <row r="11" spans="2:15" x14ac:dyDescent="0.45">
      <c r="B11" s="77" t="s">
        <v>105</v>
      </c>
      <c r="C11" s="77" t="s">
        <v>110</v>
      </c>
      <c r="D11" s="77">
        <v>2984</v>
      </c>
      <c r="E11" s="77">
        <v>900</v>
      </c>
      <c r="F11" s="77">
        <v>0</v>
      </c>
      <c r="G11" s="77">
        <v>0</v>
      </c>
      <c r="H11" s="77">
        <v>0</v>
      </c>
      <c r="I11" s="77">
        <v>2685600</v>
      </c>
      <c r="J11" s="45">
        <v>0</v>
      </c>
      <c r="K11" s="77">
        <v>2685600</v>
      </c>
    </row>
    <row r="12" spans="2:15" ht="24" x14ac:dyDescent="0.45">
      <c r="B12" s="167" t="s">
        <v>66</v>
      </c>
      <c r="C12" s="168"/>
      <c r="D12" s="168"/>
      <c r="E12" s="169"/>
      <c r="F12" s="15">
        <f>SUM(F6:F11)</f>
        <v>0</v>
      </c>
      <c r="G12" s="45">
        <f>SUM(G6:G11)</f>
        <v>0</v>
      </c>
      <c r="H12" s="15">
        <f t="shared" ref="H12" si="0">SUM(H6:H11)</f>
        <v>0</v>
      </c>
      <c r="I12" s="15">
        <f>SUM(I6:I11)</f>
        <v>324730718710</v>
      </c>
      <c r="J12" s="45">
        <f>SUM(J6:J11)</f>
        <v>-6140562012</v>
      </c>
      <c r="K12" s="15">
        <f>SUM(K6:K11)</f>
        <v>318590156698</v>
      </c>
    </row>
  </sheetData>
  <mergeCells count="16">
    <mergeCell ref="B12:E12"/>
    <mergeCell ref="B4:B5"/>
    <mergeCell ref="C5"/>
    <mergeCell ref="E5"/>
    <mergeCell ref="C4:E4"/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</mergeCells>
  <printOptions horizontalCentered="1" verticalCentere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9"/>
  <sheetViews>
    <sheetView rightToLeft="1" view="pageBreakPreview" zoomScale="80" zoomScaleNormal="100" zoomScaleSheetLayoutView="80" workbookViewId="0">
      <selection activeCell="O11" sqref="O11"/>
    </sheetView>
  </sheetViews>
  <sheetFormatPr defaultRowHeight="18.75" x14ac:dyDescent="0.45"/>
  <cols>
    <col min="1" max="1" width="9.140625" style="1"/>
    <col min="2" max="2" width="29.140625" style="1" customWidth="1"/>
    <col min="3" max="3" width="13.5703125" style="1" customWidth="1"/>
    <col min="4" max="4" width="19.7109375" style="1" bestFit="1" customWidth="1"/>
    <col min="5" max="5" width="20.42578125" style="1" bestFit="1" customWidth="1"/>
    <col min="6" max="6" width="20.85546875" style="1" bestFit="1" customWidth="1"/>
    <col min="7" max="7" width="13.85546875" style="1" customWidth="1"/>
    <col min="8" max="8" width="20.85546875" style="1" bestFit="1" customWidth="1"/>
    <col min="9" max="9" width="21.140625" style="1" bestFit="1" customWidth="1"/>
    <col min="10" max="10" width="20.42578125" style="1" bestFit="1" customWidth="1"/>
    <col min="11" max="11" width="9.140625" style="1" customWidth="1"/>
    <col min="12" max="14" width="9.140625" style="1"/>
    <col min="15" max="17" width="15.140625" style="1" bestFit="1" customWidth="1"/>
    <col min="18" max="16384" width="9.140625" style="1"/>
  </cols>
  <sheetData>
    <row r="1" spans="2:17" ht="24" x14ac:dyDescent="0.45">
      <c r="B1" s="164" t="s">
        <v>0</v>
      </c>
      <c r="C1" s="152"/>
      <c r="D1" s="152"/>
      <c r="E1" s="152"/>
      <c r="F1" s="152"/>
      <c r="G1" s="152"/>
      <c r="H1" s="152"/>
      <c r="I1" s="152"/>
      <c r="J1" s="153"/>
    </row>
    <row r="2" spans="2:17" ht="24" x14ac:dyDescent="0.45">
      <c r="B2" s="165" t="s">
        <v>44</v>
      </c>
      <c r="C2" s="136"/>
      <c r="D2" s="136"/>
      <c r="E2" s="136"/>
      <c r="F2" s="136"/>
      <c r="G2" s="136"/>
      <c r="H2" s="136"/>
      <c r="I2" s="136"/>
      <c r="J2" s="154"/>
    </row>
    <row r="3" spans="2:17" ht="24" x14ac:dyDescent="0.45">
      <c r="B3" s="166" t="str">
        <f>سهام!C3</f>
        <v>برای ماه منتهی به 1400/05/31</v>
      </c>
      <c r="C3" s="155"/>
      <c r="D3" s="155"/>
      <c r="E3" s="155"/>
      <c r="F3" s="155"/>
      <c r="G3" s="155"/>
      <c r="H3" s="155"/>
      <c r="I3" s="155"/>
      <c r="J3" s="156"/>
    </row>
    <row r="4" spans="2:17" ht="24" x14ac:dyDescent="0.45">
      <c r="B4" s="28" t="s">
        <v>79</v>
      </c>
      <c r="C4" s="33"/>
      <c r="D4" s="33"/>
      <c r="E4" s="33"/>
      <c r="F4" s="33"/>
      <c r="G4" s="33"/>
      <c r="H4" s="33"/>
      <c r="I4" s="33"/>
      <c r="J4" s="34"/>
    </row>
    <row r="5" spans="2:17" ht="24.75" customHeight="1" x14ac:dyDescent="0.45">
      <c r="B5" s="131" t="s">
        <v>2</v>
      </c>
      <c r="C5" s="131" t="s">
        <v>46</v>
      </c>
      <c r="D5" s="131" t="s">
        <v>46</v>
      </c>
      <c r="E5" s="131" t="s">
        <v>46</v>
      </c>
      <c r="F5" s="131" t="s">
        <v>46</v>
      </c>
      <c r="G5" s="131" t="s">
        <v>47</v>
      </c>
      <c r="H5" s="131" t="s">
        <v>47</v>
      </c>
      <c r="I5" s="131" t="s">
        <v>47</v>
      </c>
      <c r="J5" s="131" t="s">
        <v>47</v>
      </c>
    </row>
    <row r="6" spans="2:17" ht="37.5" x14ac:dyDescent="0.45">
      <c r="B6" s="131" t="s">
        <v>2</v>
      </c>
      <c r="C6" s="99" t="s">
        <v>6</v>
      </c>
      <c r="D6" s="99" t="s">
        <v>8</v>
      </c>
      <c r="E6" s="99" t="s">
        <v>59</v>
      </c>
      <c r="F6" s="100" t="s">
        <v>60</v>
      </c>
      <c r="G6" s="131" t="s">
        <v>6</v>
      </c>
      <c r="H6" s="17" t="s">
        <v>8</v>
      </c>
      <c r="I6" s="131" t="s">
        <v>59</v>
      </c>
      <c r="J6" s="157" t="s">
        <v>60</v>
      </c>
    </row>
    <row r="7" spans="2:17" ht="27" customHeight="1" x14ac:dyDescent="0.45">
      <c r="B7" s="45" t="s">
        <v>100</v>
      </c>
      <c r="C7" s="45">
        <v>671287205</v>
      </c>
      <c r="D7" s="45">
        <v>8860964523026</v>
      </c>
      <c r="E7" s="45">
        <v>7022529222789</v>
      </c>
      <c r="F7" s="45">
        <v>1838435300237</v>
      </c>
      <c r="G7" s="45">
        <v>671287205</v>
      </c>
      <c r="H7" s="45">
        <v>8860964523026</v>
      </c>
      <c r="I7" s="45">
        <v>8810953615114</v>
      </c>
      <c r="J7" s="45">
        <v>50010907912</v>
      </c>
      <c r="O7" s="13"/>
      <c r="Q7" s="13"/>
    </row>
    <row r="8" spans="2:17" ht="27" customHeight="1" x14ac:dyDescent="0.45">
      <c r="B8" s="45" t="s">
        <v>98</v>
      </c>
      <c r="C8" s="45">
        <v>107780594</v>
      </c>
      <c r="D8" s="45">
        <v>574249365751</v>
      </c>
      <c r="E8" s="45">
        <v>548259738233</v>
      </c>
      <c r="F8" s="45">
        <v>25989627518</v>
      </c>
      <c r="G8" s="45">
        <v>107780594</v>
      </c>
      <c r="H8" s="45">
        <v>574249365751</v>
      </c>
      <c r="I8" s="45">
        <v>533659863844</v>
      </c>
      <c r="J8" s="45">
        <v>40589501907</v>
      </c>
      <c r="P8" s="13"/>
    </row>
    <row r="9" spans="2:17" ht="27" customHeight="1" x14ac:dyDescent="0.45">
      <c r="B9" s="45" t="s">
        <v>102</v>
      </c>
      <c r="C9" s="45">
        <v>986280</v>
      </c>
      <c r="D9" s="45">
        <v>16547055872</v>
      </c>
      <c r="E9" s="45">
        <v>11512434971</v>
      </c>
      <c r="F9" s="45">
        <v>5034620901</v>
      </c>
      <c r="G9" s="45">
        <v>986280</v>
      </c>
      <c r="H9" s="45">
        <v>16547055872</v>
      </c>
      <c r="I9" s="45">
        <v>14975593767</v>
      </c>
      <c r="J9" s="45">
        <v>1571462105</v>
      </c>
    </row>
    <row r="10" spans="2:17" ht="27" customHeight="1" x14ac:dyDescent="0.45">
      <c r="B10" s="45" t="s">
        <v>105</v>
      </c>
      <c r="C10" s="45">
        <v>68984</v>
      </c>
      <c r="D10" s="45">
        <v>9604718470</v>
      </c>
      <c r="E10" s="45">
        <v>9786628888</v>
      </c>
      <c r="F10" s="45">
        <v>-181910417</v>
      </c>
      <c r="G10" s="45">
        <v>68984</v>
      </c>
      <c r="H10" s="45">
        <v>9604718470</v>
      </c>
      <c r="I10" s="45">
        <v>10020040053</v>
      </c>
      <c r="J10" s="45">
        <v>-415321582</v>
      </c>
    </row>
    <row r="11" spans="2:17" ht="27" customHeight="1" x14ac:dyDescent="0.45">
      <c r="B11" s="45" t="s">
        <v>99</v>
      </c>
      <c r="C11" s="45">
        <v>10399125</v>
      </c>
      <c r="D11" s="45">
        <v>192861074102</v>
      </c>
      <c r="E11" s="45">
        <v>203386134847</v>
      </c>
      <c r="F11" s="45">
        <v>-10525060744</v>
      </c>
      <c r="G11" s="45">
        <v>10399125</v>
      </c>
      <c r="H11" s="45">
        <v>192861074102</v>
      </c>
      <c r="I11" s="45">
        <v>231289985831</v>
      </c>
      <c r="J11" s="45">
        <v>-38428911728</v>
      </c>
    </row>
    <row r="12" spans="2:17" ht="27" customHeight="1" x14ac:dyDescent="0.45">
      <c r="B12" s="45" t="s">
        <v>101</v>
      </c>
      <c r="C12" s="45">
        <v>429757736</v>
      </c>
      <c r="D12" s="45">
        <v>687948654433</v>
      </c>
      <c r="E12" s="45">
        <v>719309619954</v>
      </c>
      <c r="F12" s="45">
        <v>-31360965520</v>
      </c>
      <c r="G12" s="45">
        <v>429757736</v>
      </c>
      <c r="H12" s="45">
        <v>687948654433</v>
      </c>
      <c r="I12" s="45">
        <v>825912151380</v>
      </c>
      <c r="J12" s="45">
        <v>-137963496946</v>
      </c>
      <c r="P12" s="13"/>
    </row>
    <row r="13" spans="2:17" ht="27" customHeight="1" x14ac:dyDescent="0.45">
      <c r="B13" s="45" t="s">
        <v>127</v>
      </c>
      <c r="C13" s="45">
        <v>27883445</v>
      </c>
      <c r="D13" s="45">
        <v>107492574318</v>
      </c>
      <c r="E13" s="45">
        <v>104271365520</v>
      </c>
      <c r="F13" s="45">
        <v>3221208798</v>
      </c>
      <c r="G13" s="45">
        <v>27883445</v>
      </c>
      <c r="H13" s="45">
        <v>107492574318</v>
      </c>
      <c r="I13" s="45">
        <v>108792852052</v>
      </c>
      <c r="J13" s="45">
        <v>-1300277733</v>
      </c>
    </row>
    <row r="14" spans="2:17" ht="33.75" customHeight="1" x14ac:dyDescent="0.55000000000000004">
      <c r="B14" s="170" t="s">
        <v>66</v>
      </c>
      <c r="C14" s="171"/>
      <c r="D14" s="15">
        <f>SUM(D7:D13)</f>
        <v>10449667965972</v>
      </c>
      <c r="E14" s="15">
        <f>SUM(E7:E13)</f>
        <v>8619055145202</v>
      </c>
      <c r="F14" s="16">
        <f>SUM(F7:F13)</f>
        <v>1830612820773</v>
      </c>
      <c r="G14" s="25"/>
      <c r="H14" s="16">
        <f>SUM(H7:H13)</f>
        <v>10449667965972</v>
      </c>
      <c r="I14" s="16">
        <f>SUM(I7:I13)</f>
        <v>10535604102041</v>
      </c>
      <c r="J14" s="16">
        <f>SUM(J7:J13)</f>
        <v>-85936136065</v>
      </c>
    </row>
    <row r="16" spans="2:17" x14ac:dyDescent="0.45">
      <c r="C16" s="10"/>
      <c r="F16" s="10"/>
      <c r="G16" s="10"/>
    </row>
    <row r="19" spans="6:6" x14ac:dyDescent="0.45">
      <c r="F19" s="13"/>
    </row>
  </sheetData>
  <sortState ref="B8:J16">
    <sortCondition descending="1" ref="B5"/>
  </sortState>
  <mergeCells count="10">
    <mergeCell ref="B1:J1"/>
    <mergeCell ref="B2:J2"/>
    <mergeCell ref="B3:J3"/>
    <mergeCell ref="B14:C14"/>
    <mergeCell ref="G6"/>
    <mergeCell ref="I6"/>
    <mergeCell ref="J6"/>
    <mergeCell ref="G5:J5"/>
    <mergeCell ref="B5:B6"/>
    <mergeCell ref="C5:F5"/>
  </mergeCells>
  <printOptions horizontalCentered="1" verticalCentered="1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مهدی اسلامی</cp:lastModifiedBy>
  <cp:lastPrinted>2020-07-27T06:00:06Z</cp:lastPrinted>
  <dcterms:created xsi:type="dcterms:W3CDTF">2018-12-22T09:13:23Z</dcterms:created>
  <dcterms:modified xsi:type="dcterms:W3CDTF">2021-08-24T07:36:08Z</dcterms:modified>
</cp:coreProperties>
</file>