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ing\Backup\Fund\پرتفوی صندوق\تیر 1400\"/>
    </mc:Choice>
  </mc:AlternateContent>
  <bookViews>
    <workbookView xWindow="0" yWindow="0" windowWidth="24000" windowHeight="900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مشارکت'!$A$1:$U$8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'!$A$1:$H$14</definedName>
    <definedName name="_xlnm.Print_Area" localSheetId="7">'درآمد سود سهام '!$A$1:$L$13</definedName>
    <definedName name="_xlnm.Print_Area" localSheetId="8">'درآمد ناشی از تغییر قیمت اوراق '!$A$1:$K$16</definedName>
    <definedName name="_xlnm.Print_Area" localSheetId="9">'درآمد ناشی از فروش '!$A$1:$K$19</definedName>
    <definedName name="_xlnm.Print_Area" localSheetId="5">'سپرده '!$A$1:$L$14</definedName>
    <definedName name="_xlnm.Print_Area" localSheetId="11">'سرمایه‌گذاری در اوراق بهادار '!$A$1:$K$10</definedName>
    <definedName name="_xlnm.Print_Area" localSheetId="10">'سرمایه‌گذاری در سهام '!$A$1:$M$17</definedName>
    <definedName name="_xlnm.Print_Area" localSheetId="6">'سود اوراق بهادار و سپرده بانکی '!$A$1:$L$16</definedName>
    <definedName name="_xlnm.Print_Area" localSheetId="0">سهام!$A$1:$O$16</definedName>
    <definedName name="_xlnm.Print_Area" localSheetId="4">'گواهی سپرده '!$A$1:$R$8</definedName>
  </definedNames>
  <calcPr calcId="162913"/>
</workbook>
</file>

<file path=xl/calcChain.xml><?xml version="1.0" encoding="utf-8"?>
<calcChain xmlns="http://schemas.openxmlformats.org/spreadsheetml/2006/main">
  <c r="M6" i="13" l="1"/>
  <c r="M7" i="13"/>
  <c r="G7" i="13" s="1"/>
  <c r="M8" i="13"/>
  <c r="M9" i="13"/>
  <c r="M10" i="13"/>
  <c r="G10" i="13" s="1"/>
  <c r="M11" i="13"/>
  <c r="F15" i="7"/>
  <c r="D9" i="15"/>
  <c r="D13" i="13"/>
  <c r="G11" i="13"/>
  <c r="G9" i="13"/>
  <c r="G8" i="13"/>
  <c r="E9" i="13"/>
  <c r="E8" i="13"/>
  <c r="E7" i="13"/>
  <c r="G6" i="13"/>
  <c r="E6" i="13"/>
  <c r="F13" i="13"/>
  <c r="E11" i="13"/>
  <c r="G13" i="13" l="1"/>
  <c r="E10" i="13"/>
  <c r="E13" i="13" s="1"/>
  <c r="E8" i="15" l="1"/>
  <c r="E9" i="15" s="1"/>
  <c r="E7" i="15"/>
  <c r="E6" i="15"/>
  <c r="L13" i="11"/>
  <c r="L12" i="11"/>
  <c r="L8" i="11"/>
  <c r="L6" i="11"/>
  <c r="L7" i="11"/>
  <c r="K15" i="11"/>
  <c r="J15" i="11"/>
  <c r="I15" i="11"/>
  <c r="H15" i="11"/>
  <c r="G14" i="11"/>
  <c r="G7" i="11"/>
  <c r="G13" i="11"/>
  <c r="G11" i="11"/>
  <c r="G10" i="11"/>
  <c r="G9" i="11"/>
  <c r="G8" i="11"/>
  <c r="F15" i="11"/>
  <c r="E15" i="11"/>
  <c r="D15" i="11"/>
  <c r="C15" i="11"/>
  <c r="I18" i="10"/>
  <c r="J18" i="10"/>
  <c r="H18" i="10"/>
  <c r="E18" i="10"/>
  <c r="F18" i="10"/>
  <c r="D18" i="10"/>
  <c r="H15" i="9"/>
  <c r="J15" i="9"/>
  <c r="I15" i="9"/>
  <c r="F15" i="9"/>
  <c r="E15" i="9"/>
  <c r="D15" i="9"/>
  <c r="J12" i="8"/>
  <c r="H15" i="7"/>
  <c r="J15" i="7"/>
  <c r="K15" i="7"/>
  <c r="I15" i="7"/>
  <c r="H12" i="7"/>
  <c r="H11" i="7"/>
  <c r="H10" i="7"/>
  <c r="H9" i="7"/>
  <c r="H8" i="7"/>
  <c r="H7" i="7"/>
  <c r="K13" i="6"/>
  <c r="G13" i="6"/>
  <c r="H13" i="6"/>
  <c r="I13" i="6"/>
  <c r="J13" i="6"/>
  <c r="L15" i="1"/>
  <c r="G15" i="1"/>
  <c r="I15" i="1"/>
  <c r="D15" i="1" l="1"/>
  <c r="B10" i="14" l="1"/>
  <c r="C10" i="14"/>
  <c r="G9" i="12"/>
  <c r="J9" i="12"/>
  <c r="I9" i="12"/>
  <c r="K12" i="8"/>
  <c r="I12" i="8"/>
  <c r="G12" i="8" l="1"/>
  <c r="F9" i="12" l="1"/>
  <c r="E9" i="12"/>
  <c r="D9" i="12"/>
  <c r="C9" i="12"/>
  <c r="H12" i="8" l="1"/>
  <c r="F12" i="8"/>
  <c r="H9" i="12" l="1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<sst xmlns="http://schemas.openxmlformats.org/spreadsheetml/2006/main" count="504" uniqueCount="135">
  <si>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</si>
  <si>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</si>
  <si>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</si>
  <si>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</si>
  <si>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</si>
  <si>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</si>
  <si>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</si>
  <si>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</si>
  <si>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</si>
  <si>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</si>
  <si>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</si>
  <si>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</si>
  <si>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</si>
  <si>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</si>
  <si>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</si>
  <si>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</si>
  <si>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</si>
  <si>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</si>
  <si>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</si>
  <si>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</si>
  <si>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</si>
  <si>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</si>
  <si>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</si>
  <si>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</si>
  <si>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</si>
  <si>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</si>
  <si>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</si>
  <si>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</si>
  <si>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</si>
  <si>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</si>
  <si>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</si>
  <si>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</si>
  <si>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</si>
  <si>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</si>
  <si>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</si>
  <si>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</si>
  <si>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</si>
  <si>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</si>
  <si>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</si>
  <si>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</si>
  <si>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</si>
  <si>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</si>
  <si>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</si>
  <si>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</si>
  <si>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</si>
  <si>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</si>
  <si>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</si>
  <si>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</si>
  <si>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</si>
  <si>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</si>
  <si>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</si>
  <si>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</si>
  <si>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</si>
  <si>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</si>
  <si>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</si>
  <si>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</si>
  <si>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</si>
  <si>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</si>
  <si>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</si>
  <si>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</si>
  <si>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</si>
  <si>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</si>
  <si>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</si>
  <si>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</si>
  <si>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</si>
  <si>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</si>
  <si>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</si>
  <si>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</si>
  <si>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</si>
  <si>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</si>
  <si>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</si>
  <si>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</si>
  <si>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</si>
  <si>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</si>
  <si>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</si>
  <si>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</si>
  <si>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</si>
  <si>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</si>
  <si>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</si>
  <si>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</si>
  <si>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</si>
  <si>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</si>
  <si>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</si>
  <si>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</si>
  <si>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</si>
  <si>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</si>
  <si>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</si>
  <si>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</si>
  <si>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اسنادخزانه-م23بودجه97-000824</t>
  </si>
  <si>
    <t>اسنادخزانه-م24بودجه96-990625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</si>
  <si>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</si>
  <si>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</si>
  <si>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</si>
  <si>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</si>
  <si>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</si>
  <si>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</si>
  <si>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</si>
  <si>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</si>
  <si>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</si>
  <si>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</si>
  <si>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</si>
  <si>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</si>
  <si>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</si>
  <si>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ح. کویر تایر</t>
  </si>
  <si>
    <t>جمع کل</t>
  </si>
  <si>
    <t>بازرگانی و تولیدی مرجان کار</t>
  </si>
  <si>
    <t>بانک توسعه صادرات بلوار کشاورز</t>
  </si>
  <si>
    <t>1398/07/20</t>
  </si>
  <si>
    <t>1399/11/20</t>
  </si>
  <si>
    <t>1399/11/26</t>
  </si>
  <si>
    <t>1399/11/21</t>
  </si>
  <si>
    <t>مرابحه عام دولت5-ش.خ0302</t>
  </si>
  <si>
    <t>1403/02/16</t>
  </si>
  <si>
    <t>1399/12/20</t>
  </si>
  <si>
    <t>1399/12/13</t>
  </si>
  <si>
    <t>1400/01/31</t>
  </si>
  <si>
    <t>ح.گروه مدیریت سرمایه گذار امید</t>
  </si>
  <si>
    <t xml:space="preserve">3130008552780 </t>
  </si>
  <si>
    <t>1349301287911</t>
  </si>
  <si>
    <t xml:space="preserve">3130008670248 </t>
  </si>
  <si>
    <t xml:space="preserve">3130008605868 </t>
  </si>
  <si>
    <t xml:space="preserve">3130008603246 </t>
  </si>
  <si>
    <t xml:space="preserve">3130008670341 </t>
  </si>
  <si>
    <t>0200048775001</t>
  </si>
  <si>
    <t>1400/02/01</t>
  </si>
  <si>
    <t>1400/02/29</t>
  </si>
  <si>
    <t>1400/03/31</t>
  </si>
  <si>
    <t>(0.02)%</t>
  </si>
  <si>
    <t>برای ماه منتهی به 1400/04/31</t>
  </si>
  <si>
    <t>1400/04/31</t>
  </si>
  <si>
    <t>ح . س. توسعه گوهران امید</t>
  </si>
  <si>
    <t>(0.57)%</t>
  </si>
  <si>
    <t>(3.19)%</t>
  </si>
  <si>
    <t>(35.84)%</t>
  </si>
  <si>
    <t>*مبلغ خالص دارایی ها در تاریخ افشای گزارش 8.733.902.793.269 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</si>
</sst>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  <numFmt numFmtId="167" formatCode="#,##0_ ;[Red]\-#,##0\ "/>
    <numFmt numFmtId="168" formatCode="0_ ;[Red]\-0\ "/>
    <numFmt numFmtId="169" formatCode="0.0%"/>
    <numFmt numFmtId="170" formatCode="_ * #,##0_-_ ;_ * #,##0\-_ ;_ * &quot;-&quot;??_-_ ;_ @_ 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6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9" fillId="5" borderId="17" xfId="0" applyFont="1" applyFill="1" applyBorder="1"/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6" fillId="0" borderId="0" xfId="0" applyFont="1"/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65" fontId="17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3" fontId="18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3" fillId="2" borderId="1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5" fillId="3" borderId="1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165" fontId="14" fillId="0" borderId="23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3" fontId="1" fillId="0" borderId="21" xfId="0" applyNumberFormat="1" applyFont="1" applyBorder="1" applyAlignment="1">
      <alignment horizontal="center" vertical="center"/>
    </xf>
    <xf numFmtId="0" fontId="5" fillId="0" borderId="22" xfId="0" applyFont="1" applyBorder="1"/>
    <xf numFmtId="0" fontId="5" fillId="0" borderId="41" xfId="0" applyFont="1" applyBorder="1" applyAlignment="1">
      <alignment horizontal="center"/>
    </xf>
    <xf numFmtId="3" fontId="1" fillId="0" borderId="24" xfId="0" applyNumberFormat="1" applyFont="1" applyBorder="1" applyAlignment="1">
      <alignment horizontal="center" vertical="center"/>
    </xf>
    <xf numFmtId="166" fontId="1" fillId="0" borderId="32" xfId="0" applyNumberFormat="1" applyFont="1" applyBorder="1" applyAlignment="1">
      <alignment horizontal="center" vertical="center"/>
    </xf>
    <xf numFmtId="2" fontId="14" fillId="0" borderId="22" xfId="0" applyNumberFormat="1" applyFont="1" applyBorder="1" applyAlignment="1">
      <alignment horizontal="center" vertical="center"/>
    </xf>
    <xf numFmtId="3" fontId="14" fillId="0" borderId="23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9" fontId="8" fillId="0" borderId="1" xfId="2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8" fontId="1" fillId="0" borderId="1" xfId="0" applyNumberFormat="1" applyFont="1" applyBorder="1" applyAlignment="1">
      <alignment horizontal="center" vertical="center"/>
    </xf>
    <xf numFmtId="38" fontId="1" fillId="0" borderId="0" xfId="0" applyNumberFormat="1" applyFont="1"/>
    <xf numFmtId="10" fontId="1" fillId="0" borderId="42" xfId="0" applyNumberFormat="1" applyFont="1" applyBorder="1" applyAlignment="1">
      <alignment horizontal="center" vertical="center"/>
    </xf>
    <xf numFmtId="9" fontId="1" fillId="0" borderId="1" xfId="2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/>
    </xf>
    <xf numFmtId="10" fontId="5" fillId="0" borderId="1" xfId="0" applyNumberFormat="1" applyFont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/>
    </xf>
    <xf numFmtId="10" fontId="5" fillId="0" borderId="1" xfId="2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 vertical="center"/>
    </xf>
    <xf numFmtId="167" fontId="6" fillId="2" borderId="11" xfId="1" applyNumberFormat="1" applyFont="1" applyFill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168" fontId="14" fillId="0" borderId="24" xfId="2" applyNumberFormat="1" applyFont="1" applyBorder="1" applyAlignment="1">
      <alignment horizontal="center" vertical="center"/>
    </xf>
    <xf numFmtId="9" fontId="14" fillId="0" borderId="23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0" fontId="1" fillId="2" borderId="1" xfId="2" applyNumberFormat="1" applyFont="1" applyFill="1" applyBorder="1" applyAlignment="1">
      <alignment horizontal="center" vertical="center"/>
    </xf>
    <xf numFmtId="169" fontId="5" fillId="0" borderId="1" xfId="0" applyNumberFormat="1" applyFont="1" applyBorder="1" applyAlignment="1">
      <alignment horizontal="center" vertical="center"/>
    </xf>
    <xf numFmtId="170" fontId="19" fillId="0" borderId="1" xfId="1" applyNumberFormat="1" applyFont="1" applyBorder="1" applyAlignment="1">
      <alignment horizontal="center" vertical="center"/>
    </xf>
    <xf numFmtId="10" fontId="6" fillId="2" borderId="11" xfId="2" applyNumberFormat="1" applyFont="1" applyFill="1" applyBorder="1" applyAlignment="1">
      <alignment horizontal="center" vertical="center"/>
    </xf>
    <xf numFmtId="170" fontId="1" fillId="0" borderId="0" xfId="0" applyNumberFormat="1" applyFont="1"/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3" fontId="1" fillId="3" borderId="39" xfId="0" applyNumberFormat="1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37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3"/>
  <sheetViews>
    <sheetView rightToLeft="1" tabSelected="1" view="pageBreakPreview" zoomScale="90" zoomScaleNormal="90" zoomScaleSheetLayoutView="90" workbookViewId="0">
      <selection activeCell="B4" sqref="B4:B6"/>
    </sheetView>
  </sheetViews>
  <sheetFormatPr defaultRowHeight="18.75" x14ac:dyDescent="0.45"/>
  <cols>
    <col min="1" max="1" width="9.140625" style="1"/>
    <col min="2" max="2" width="34.28515625" style="1" customWidth="1"/>
    <col min="3" max="14" width="19.7109375" style="1" customWidth="1"/>
    <col min="15" max="15" width="9.140625" style="1" customWidth="1"/>
    <col min="16" max="16" width="10.5703125" style="1" bestFit="1" customWidth="1"/>
    <col min="17" max="16384" width="9.140625" style="1"/>
  </cols>
  <sheetData>
    <row r="1" spans="2:16" ht="27" thickBot="1" x14ac:dyDescent="0.5">
      <c r="B1" s="48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4"/>
    </row>
    <row r="2" spans="2:16" ht="26.25" x14ac:dyDescent="0.45">
      <c r="B2" s="48"/>
      <c r="C2" s="123" t="s">
        <v>1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4"/>
    </row>
    <row r="3" spans="2:16" ht="26.25" x14ac:dyDescent="0.45">
      <c r="B3" s="49" t="s">
        <v>79</v>
      </c>
      <c r="C3" s="129" t="s">
        <v>128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30"/>
    </row>
    <row r="4" spans="2:16" ht="24.75" customHeight="1" x14ac:dyDescent="0.45">
      <c r="B4" s="131" t="s">
        <v>2</v>
      </c>
      <c r="C4" s="134" t="s">
        <v>126</v>
      </c>
      <c r="D4" s="134" t="s">
        <v>3</v>
      </c>
      <c r="E4" s="134" t="s">
        <v>3</v>
      </c>
      <c r="F4" s="134" t="s">
        <v>4</v>
      </c>
      <c r="G4" s="134" t="s">
        <v>4</v>
      </c>
      <c r="H4" s="134" t="s">
        <v>4</v>
      </c>
      <c r="I4" s="134" t="s">
        <v>4</v>
      </c>
      <c r="J4" s="134" t="s">
        <v>129</v>
      </c>
      <c r="K4" s="134" t="s">
        <v>5</v>
      </c>
      <c r="L4" s="134" t="s">
        <v>5</v>
      </c>
      <c r="M4" s="134" t="s">
        <v>5</v>
      </c>
      <c r="N4" s="136" t="s">
        <v>5</v>
      </c>
    </row>
    <row r="5" spans="2:16" ht="26.25" customHeight="1" x14ac:dyDescent="0.45">
      <c r="B5" s="132"/>
      <c r="C5" s="134" t="s">
        <v>6</v>
      </c>
      <c r="D5" s="134" t="s">
        <v>7</v>
      </c>
      <c r="E5" s="134" t="s">
        <v>8</v>
      </c>
      <c r="F5" s="134" t="s">
        <v>9</v>
      </c>
      <c r="G5" s="134" t="s">
        <v>9</v>
      </c>
      <c r="H5" s="134" t="s">
        <v>10</v>
      </c>
      <c r="I5" s="134" t="s">
        <v>10</v>
      </c>
      <c r="J5" s="134" t="s">
        <v>6</v>
      </c>
      <c r="K5" s="134" t="s">
        <v>11</v>
      </c>
      <c r="L5" s="134" t="s">
        <v>7</v>
      </c>
      <c r="M5" s="134" t="s">
        <v>8</v>
      </c>
      <c r="N5" s="135" t="s">
        <v>12</v>
      </c>
    </row>
    <row r="6" spans="2:16" ht="29.25" customHeight="1" x14ac:dyDescent="0.45">
      <c r="B6" s="133"/>
      <c r="C6" s="134" t="s">
        <v>6</v>
      </c>
      <c r="D6" s="134" t="s">
        <v>7</v>
      </c>
      <c r="E6" s="134" t="s">
        <v>8</v>
      </c>
      <c r="F6" s="134" t="s">
        <v>6</v>
      </c>
      <c r="G6" s="134" t="s">
        <v>7</v>
      </c>
      <c r="H6" s="134" t="s">
        <v>6</v>
      </c>
      <c r="I6" s="134" t="s">
        <v>13</v>
      </c>
      <c r="J6" s="134" t="s">
        <v>6</v>
      </c>
      <c r="K6" s="134" t="s">
        <v>11</v>
      </c>
      <c r="L6" s="134" t="s">
        <v>7</v>
      </c>
      <c r="M6" s="134" t="s">
        <v>8</v>
      </c>
      <c r="N6" s="135" t="s">
        <v>12</v>
      </c>
    </row>
    <row r="7" spans="2:16" ht="30.75" customHeight="1" x14ac:dyDescent="0.45">
      <c r="B7" s="4" t="s">
        <v>100</v>
      </c>
      <c r="C7" s="4">
        <v>298182662</v>
      </c>
      <c r="D7" s="4">
        <v>3764412527429</v>
      </c>
      <c r="E7" s="4">
        <v>2797807245430.8999</v>
      </c>
      <c r="F7" s="4">
        <v>372171570</v>
      </c>
      <c r="G7" s="4">
        <v>0</v>
      </c>
      <c r="H7" s="4">
        <v>1771021</v>
      </c>
      <c r="I7" s="4">
        <v>18209904822</v>
      </c>
      <c r="J7" s="4">
        <v>668583211</v>
      </c>
      <c r="K7" s="4">
        <v>10460</v>
      </c>
      <c r="L7" s="4">
        <v>8442204475206</v>
      </c>
      <c r="M7" s="4">
        <v>6988065417965.8398</v>
      </c>
      <c r="N7" s="119">
        <v>0.79300000000000004</v>
      </c>
      <c r="O7" s="61"/>
    </row>
    <row r="8" spans="2:16" ht="30.75" customHeight="1" x14ac:dyDescent="0.45">
      <c r="B8" s="4" t="s">
        <v>101</v>
      </c>
      <c r="C8" s="4">
        <v>277599892</v>
      </c>
      <c r="D8" s="4">
        <v>573899832588</v>
      </c>
      <c r="E8" s="4">
        <v>459910822864.08899</v>
      </c>
      <c r="F8" s="4">
        <v>67114963</v>
      </c>
      <c r="G8" s="4">
        <v>116550316385</v>
      </c>
      <c r="H8" s="4">
        <v>0</v>
      </c>
      <c r="I8" s="4">
        <v>0</v>
      </c>
      <c r="J8" s="4">
        <v>344714855</v>
      </c>
      <c r="K8" s="4">
        <v>1695</v>
      </c>
      <c r="L8" s="4">
        <v>690450148973</v>
      </c>
      <c r="M8" s="4">
        <v>583847617548.78894</v>
      </c>
      <c r="N8" s="106">
        <v>6.6299999999999998E-2</v>
      </c>
    </row>
    <row r="9" spans="2:16" ht="30.75" customHeight="1" x14ac:dyDescent="0.45">
      <c r="B9" s="4" t="s">
        <v>98</v>
      </c>
      <c r="C9" s="4">
        <v>85903042</v>
      </c>
      <c r="D9" s="4">
        <v>662639503714</v>
      </c>
      <c r="E9" s="4">
        <v>607817148027.29395</v>
      </c>
      <c r="F9" s="4">
        <v>34249529</v>
      </c>
      <c r="G9" s="4">
        <v>28011090519</v>
      </c>
      <c r="H9" s="4">
        <v>15720000</v>
      </c>
      <c r="I9" s="4">
        <v>83285136263</v>
      </c>
      <c r="J9" s="4">
        <v>104432571</v>
      </c>
      <c r="K9" s="4">
        <v>5090</v>
      </c>
      <c r="L9" s="4">
        <v>516890918688</v>
      </c>
      <c r="M9" s="4">
        <v>531157799432.34399</v>
      </c>
      <c r="N9" s="106">
        <v>6.0299999999999999E-2</v>
      </c>
    </row>
    <row r="10" spans="2:16" ht="30.75" customHeight="1" x14ac:dyDescent="0.45">
      <c r="B10" s="4" t="s">
        <v>99</v>
      </c>
      <c r="C10" s="4">
        <v>9683835</v>
      </c>
      <c r="D10" s="4">
        <v>219306321089</v>
      </c>
      <c r="E10" s="4">
        <v>239976587077.92001</v>
      </c>
      <c r="F10" s="4">
        <v>422000</v>
      </c>
      <c r="G10" s="4">
        <v>9853141326</v>
      </c>
      <c r="H10" s="4">
        <v>59465</v>
      </c>
      <c r="I10" s="4">
        <v>1292994960</v>
      </c>
      <c r="J10" s="4">
        <v>10046370</v>
      </c>
      <c r="K10" s="4">
        <v>19890</v>
      </c>
      <c r="L10" s="4">
        <v>227811036737</v>
      </c>
      <c r="M10" s="4">
        <v>199670434352.53201</v>
      </c>
      <c r="N10" s="106">
        <v>2.2700000000000001E-2</v>
      </c>
    </row>
    <row r="11" spans="2:16" ht="30.75" customHeight="1" x14ac:dyDescent="0.45">
      <c r="B11" s="4" t="s">
        <v>102</v>
      </c>
      <c r="C11" s="4">
        <v>3105285</v>
      </c>
      <c r="D11" s="4">
        <v>49411261163</v>
      </c>
      <c r="E11" s="4">
        <v>37297158300.468002</v>
      </c>
      <c r="F11" s="4">
        <v>1115995</v>
      </c>
      <c r="G11" s="4">
        <v>14824637000</v>
      </c>
      <c r="H11" s="4">
        <v>935000</v>
      </c>
      <c r="I11" s="4">
        <v>12264519501</v>
      </c>
      <c r="J11" s="4">
        <v>3286280</v>
      </c>
      <c r="K11" s="4">
        <v>14100</v>
      </c>
      <c r="L11" s="4">
        <v>49764491088</v>
      </c>
      <c r="M11" s="4">
        <v>46301332223.519997</v>
      </c>
      <c r="N11" s="106">
        <v>5.3E-3</v>
      </c>
      <c r="O11" s="61"/>
    </row>
    <row r="12" spans="2:16" ht="31.5" customHeight="1" x14ac:dyDescent="0.45">
      <c r="B12" s="4" t="s">
        <v>105</v>
      </c>
      <c r="C12" s="4">
        <v>68984</v>
      </c>
      <c r="D12" s="4">
        <v>10020040053</v>
      </c>
      <c r="E12" s="4">
        <v>10011828335.2349</v>
      </c>
      <c r="F12" s="4">
        <v>0</v>
      </c>
      <c r="G12" s="4">
        <v>0</v>
      </c>
      <c r="H12" s="4">
        <v>0</v>
      </c>
      <c r="I12" s="4">
        <v>0</v>
      </c>
      <c r="J12" s="4">
        <v>68984</v>
      </c>
      <c r="K12" s="4">
        <v>141976</v>
      </c>
      <c r="L12" s="4">
        <v>10020040053</v>
      </c>
      <c r="M12" s="4">
        <v>9786628888.9881592</v>
      </c>
      <c r="N12" s="106">
        <v>1.1000000000000001E-3</v>
      </c>
    </row>
    <row r="13" spans="2:16" ht="30.75" customHeight="1" x14ac:dyDescent="0.45">
      <c r="B13" s="4" t="s">
        <v>116</v>
      </c>
      <c r="C13" s="4">
        <v>372171570</v>
      </c>
      <c r="D13" s="4">
        <v>4327983071250</v>
      </c>
      <c r="E13" s="4">
        <v>2499092195757.7002</v>
      </c>
      <c r="F13" s="4">
        <v>0</v>
      </c>
      <c r="G13" s="4">
        <v>0</v>
      </c>
      <c r="H13" s="4">
        <v>372171570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61"/>
      <c r="P13" s="61"/>
    </row>
    <row r="14" spans="2:16" ht="30.75" customHeight="1" thickBot="1" x14ac:dyDescent="0.5">
      <c r="B14" s="4" t="s">
        <v>130</v>
      </c>
      <c r="C14" s="4">
        <v>0</v>
      </c>
      <c r="D14" s="4">
        <v>0</v>
      </c>
      <c r="E14" s="4">
        <v>0</v>
      </c>
      <c r="F14" s="4">
        <v>25208178</v>
      </c>
      <c r="G14" s="4">
        <v>3085264413</v>
      </c>
      <c r="H14" s="4">
        <v>0</v>
      </c>
      <c r="I14" s="4">
        <v>0</v>
      </c>
      <c r="J14" s="4">
        <v>25208178</v>
      </c>
      <c r="K14" s="4">
        <v>3756</v>
      </c>
      <c r="L14" s="4">
        <v>99131444843</v>
      </c>
      <c r="M14" s="4">
        <v>94609958311.408295</v>
      </c>
      <c r="N14" s="106">
        <v>1.0699999999999999E-2</v>
      </c>
      <c r="O14" s="61"/>
      <c r="P14" s="61"/>
    </row>
    <row r="15" spans="2:16" ht="36.75" customHeight="1" thickBot="1" x14ac:dyDescent="0.5">
      <c r="B15" s="125" t="s">
        <v>66</v>
      </c>
      <c r="C15" s="126"/>
      <c r="D15" s="72">
        <f>SUM(D7:D14)</f>
        <v>9607672557286</v>
      </c>
      <c r="E15" s="73">
        <v>6651912985793</v>
      </c>
      <c r="F15" s="74"/>
      <c r="G15" s="73">
        <f>SUM(G7:G14)</f>
        <v>172324449643</v>
      </c>
      <c r="H15" s="74"/>
      <c r="I15" s="72">
        <f>SUM(I7:I14)</f>
        <v>115052555546</v>
      </c>
      <c r="J15" s="127"/>
      <c r="K15" s="128"/>
      <c r="L15" s="73">
        <f>SUM(L7:L14)</f>
        <v>10036272555588</v>
      </c>
      <c r="M15" s="73">
        <v>8453439188724</v>
      </c>
      <c r="N15" s="103">
        <v>0.95930000000000004</v>
      </c>
      <c r="P15" s="61"/>
    </row>
    <row r="16" spans="2:16" x14ac:dyDescent="0.45">
      <c r="J16" s="11"/>
      <c r="L16" s="10"/>
    </row>
    <row r="17" spans="5:12" x14ac:dyDescent="0.45">
      <c r="E17" s="44"/>
      <c r="I17" s="11"/>
      <c r="J17" s="11"/>
      <c r="K17" s="10"/>
      <c r="L17" s="10"/>
    </row>
    <row r="18" spans="5:12" x14ac:dyDescent="0.45">
      <c r="I18" s="11"/>
      <c r="J18" s="11"/>
    </row>
    <row r="19" spans="5:12" x14ac:dyDescent="0.45">
      <c r="I19" s="11"/>
      <c r="J19" s="11"/>
    </row>
    <row r="20" spans="5:12" x14ac:dyDescent="0.45">
      <c r="I20" s="11"/>
      <c r="J20" s="11"/>
    </row>
    <row r="21" spans="5:12" x14ac:dyDescent="0.45">
      <c r="I21" s="11"/>
      <c r="J21" s="11"/>
    </row>
    <row r="22" spans="5:12" x14ac:dyDescent="0.45">
      <c r="I22" s="11"/>
      <c r="J22" s="12"/>
    </row>
    <row r="23" spans="5:12" x14ac:dyDescent="0.45">
      <c r="I23" s="11"/>
      <c r="J23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5:C15"/>
    <mergeCell ref="J15:K15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P6" sqref="P6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0"/>
      <c r="C1" s="137" t="s">
        <v>0</v>
      </c>
      <c r="D1" s="137"/>
      <c r="E1" s="137"/>
      <c r="F1" s="137"/>
      <c r="G1" s="137"/>
      <c r="H1" s="137"/>
      <c r="I1" s="137"/>
      <c r="J1" s="138"/>
    </row>
    <row r="2" spans="2:10" ht="24" x14ac:dyDescent="0.45">
      <c r="B2" s="51"/>
      <c r="C2" s="139" t="s">
        <v>1</v>
      </c>
      <c r="D2" s="139"/>
      <c r="E2" s="139"/>
      <c r="F2" s="139"/>
      <c r="G2" s="139"/>
      <c r="H2" s="139"/>
      <c r="I2" s="139"/>
      <c r="J2" s="140"/>
    </row>
    <row r="3" spans="2:10" ht="24.75" thickBot="1" x14ac:dyDescent="0.5">
      <c r="B3" s="49" t="s">
        <v>79</v>
      </c>
      <c r="C3" s="139" t="str">
        <f>سهام!C3</f>
        <v>برای ماه منتهی به 1400/04/31</v>
      </c>
      <c r="D3" s="139"/>
      <c r="E3" s="139"/>
      <c r="F3" s="139"/>
      <c r="G3" s="139"/>
      <c r="H3" s="139"/>
      <c r="I3" s="139"/>
      <c r="J3" s="140"/>
    </row>
    <row r="4" spans="2:10" x14ac:dyDescent="0.45">
      <c r="B4" s="141" t="s">
        <v>2</v>
      </c>
      <c r="C4" s="144" t="str">
        <f>سهام!C4</f>
        <v>1400/03/31</v>
      </c>
      <c r="D4" s="144" t="s">
        <v>3</v>
      </c>
      <c r="E4" s="144" t="s">
        <v>3</v>
      </c>
      <c r="F4" s="144" t="s">
        <v>3</v>
      </c>
      <c r="G4" s="144" t="str">
        <f>سهام!J4</f>
        <v>1400/04/31</v>
      </c>
      <c r="H4" s="144" t="s">
        <v>5</v>
      </c>
      <c r="I4" s="144" t="s">
        <v>5</v>
      </c>
      <c r="J4" s="146" t="s">
        <v>5</v>
      </c>
    </row>
    <row r="5" spans="2:10" x14ac:dyDescent="0.45">
      <c r="B5" s="142" t="s">
        <v>2</v>
      </c>
      <c r="C5" s="143" t="s">
        <v>14</v>
      </c>
      <c r="D5" s="143" t="s">
        <v>15</v>
      </c>
      <c r="E5" s="143" t="s">
        <v>16</v>
      </c>
      <c r="F5" s="143" t="s">
        <v>17</v>
      </c>
      <c r="G5" s="143" t="s">
        <v>14</v>
      </c>
      <c r="H5" s="143" t="s">
        <v>15</v>
      </c>
      <c r="I5" s="143" t="s">
        <v>16</v>
      </c>
      <c r="J5" s="145" t="s">
        <v>17</v>
      </c>
    </row>
    <row r="6" spans="2:10" ht="21.75" customHeight="1" thickBot="1" x14ac:dyDescent="0.5">
      <c r="B6" s="52" t="s">
        <v>77</v>
      </c>
      <c r="C6" s="53">
        <v>0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4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rightToLeft="1" view="pageBreakPreview" topLeftCell="A2" zoomScale="70" zoomScaleNormal="100" zoomScaleSheetLayoutView="70" workbookViewId="0">
      <selection activeCell="I15" sqref="I15"/>
    </sheetView>
  </sheetViews>
  <sheetFormatPr defaultRowHeight="35.25" customHeight="1" x14ac:dyDescent="0.45"/>
  <cols>
    <col min="1" max="1" width="9.140625" style="1"/>
    <col min="2" max="2" width="27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3" style="1" customWidth="1"/>
    <col min="10" max="10" width="17.28515625" style="1" customWidth="1"/>
    <col min="11" max="11" width="21.140625" style="1" customWidth="1"/>
    <col min="12" max="12" width="15.85546875" style="1" customWidth="1"/>
    <col min="13" max="13" width="20.28515625" style="1" customWidth="1"/>
    <col min="14" max="14" width="22.140625" style="1" customWidth="1"/>
    <col min="15" max="15" width="23.42578125" style="1" bestFit="1" customWidth="1"/>
    <col min="16" max="16" width="13.85546875" style="1" customWidth="1"/>
    <col min="17" max="17" width="22.7109375" style="1" customWidth="1"/>
    <col min="18" max="19" width="23.42578125" style="1" bestFit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0"/>
      <c r="C1" s="137" t="s">
        <v>0</v>
      </c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8"/>
    </row>
    <row r="2" spans="2:20" ht="35.25" customHeight="1" x14ac:dyDescent="0.45">
      <c r="B2" s="51"/>
      <c r="C2" s="139" t="s">
        <v>1</v>
      </c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40"/>
    </row>
    <row r="3" spans="2:20" ht="35.25" customHeight="1" thickBot="1" x14ac:dyDescent="0.5">
      <c r="B3" s="49" t="s">
        <v>79</v>
      </c>
      <c r="C3" s="139" t="str">
        <f>سهام!C3</f>
        <v>برای ماه منتهی به 1400/04/31</v>
      </c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40"/>
    </row>
    <row r="4" spans="2:20" ht="35.25" customHeight="1" x14ac:dyDescent="0.45">
      <c r="B4" s="151" t="s">
        <v>18</v>
      </c>
      <c r="C4" s="148" t="s">
        <v>18</v>
      </c>
      <c r="D4" s="148" t="s">
        <v>18</v>
      </c>
      <c r="E4" s="148" t="s">
        <v>18</v>
      </c>
      <c r="F4" s="148" t="s">
        <v>18</v>
      </c>
      <c r="G4" s="148" t="s">
        <v>18</v>
      </c>
      <c r="H4" s="148" t="s">
        <v>18</v>
      </c>
      <c r="I4" s="148" t="str">
        <f>سهام!C4</f>
        <v>1400/03/31</v>
      </c>
      <c r="J4" s="148" t="s">
        <v>3</v>
      </c>
      <c r="K4" s="148" t="s">
        <v>3</v>
      </c>
      <c r="L4" s="148" t="s">
        <v>4</v>
      </c>
      <c r="M4" s="148" t="s">
        <v>4</v>
      </c>
      <c r="N4" s="148" t="s">
        <v>4</v>
      </c>
      <c r="O4" s="148" t="s">
        <v>4</v>
      </c>
      <c r="P4" s="148" t="str">
        <f>سهام!J4</f>
        <v>1400/04/31</v>
      </c>
      <c r="Q4" s="148" t="s">
        <v>5</v>
      </c>
      <c r="R4" s="148" t="s">
        <v>5</v>
      </c>
      <c r="S4" s="148" t="s">
        <v>5</v>
      </c>
      <c r="T4" s="150" t="s">
        <v>5</v>
      </c>
    </row>
    <row r="5" spans="2:20" ht="35.25" customHeight="1" x14ac:dyDescent="0.45">
      <c r="B5" s="152" t="s">
        <v>19</v>
      </c>
      <c r="C5" s="147" t="s">
        <v>20</v>
      </c>
      <c r="D5" s="147" t="s">
        <v>21</v>
      </c>
      <c r="E5" s="147" t="s">
        <v>22</v>
      </c>
      <c r="F5" s="147" t="s">
        <v>23</v>
      </c>
      <c r="G5" s="147" t="s">
        <v>24</v>
      </c>
      <c r="H5" s="147" t="s">
        <v>17</v>
      </c>
      <c r="I5" s="147" t="s">
        <v>6</v>
      </c>
      <c r="J5" s="147" t="s">
        <v>7</v>
      </c>
      <c r="K5" s="85" t="s">
        <v>8</v>
      </c>
      <c r="L5" s="147" t="s">
        <v>93</v>
      </c>
      <c r="M5" s="85" t="s">
        <v>94</v>
      </c>
      <c r="N5" s="147" t="s">
        <v>95</v>
      </c>
      <c r="O5" s="85" t="s">
        <v>10</v>
      </c>
      <c r="P5" s="147" t="s">
        <v>6</v>
      </c>
      <c r="Q5" s="85" t="s">
        <v>25</v>
      </c>
      <c r="R5" s="85" t="s">
        <v>7</v>
      </c>
      <c r="S5" s="85" t="s">
        <v>8</v>
      </c>
      <c r="T5" s="149" t="s">
        <v>12</v>
      </c>
    </row>
    <row r="6" spans="2:20" ht="39" customHeight="1" x14ac:dyDescent="0.45">
      <c r="B6" s="152" t="s">
        <v>19</v>
      </c>
      <c r="C6" s="147" t="s">
        <v>20</v>
      </c>
      <c r="D6" s="147" t="s">
        <v>21</v>
      </c>
      <c r="E6" s="147" t="s">
        <v>22</v>
      </c>
      <c r="F6" s="147" t="s">
        <v>23</v>
      </c>
      <c r="G6" s="147" t="s">
        <v>24</v>
      </c>
      <c r="H6" s="147" t="s">
        <v>17</v>
      </c>
      <c r="I6" s="147" t="s">
        <v>6</v>
      </c>
      <c r="J6" s="147" t="s">
        <v>7</v>
      </c>
      <c r="K6" s="85" t="s">
        <v>92</v>
      </c>
      <c r="L6" s="147" t="s">
        <v>6</v>
      </c>
      <c r="M6" s="85" t="s">
        <v>92</v>
      </c>
      <c r="N6" s="147" t="s">
        <v>6</v>
      </c>
      <c r="O6" s="85" t="s">
        <v>92</v>
      </c>
      <c r="P6" s="147" t="s">
        <v>6</v>
      </c>
      <c r="Q6" s="85" t="s">
        <v>92</v>
      </c>
      <c r="R6" s="85" t="s">
        <v>92</v>
      </c>
      <c r="S6" s="85" t="s">
        <v>92</v>
      </c>
      <c r="T6" s="149" t="s">
        <v>12</v>
      </c>
    </row>
    <row r="7" spans="2:20" s="60" customFormat="1" ht="54" customHeight="1" thickBot="1" x14ac:dyDescent="0.5">
      <c r="B7" s="95" t="s">
        <v>77</v>
      </c>
      <c r="C7" s="86" t="s">
        <v>77</v>
      </c>
      <c r="D7" s="86" t="s">
        <v>77</v>
      </c>
      <c r="E7" s="86" t="s">
        <v>77</v>
      </c>
      <c r="F7" s="86" t="s">
        <v>77</v>
      </c>
      <c r="G7" s="116" t="s">
        <v>77</v>
      </c>
      <c r="H7" s="116" t="s">
        <v>77</v>
      </c>
      <c r="I7" s="96">
        <v>0</v>
      </c>
      <c r="J7" s="96">
        <v>0</v>
      </c>
      <c r="K7" s="96">
        <v>0</v>
      </c>
      <c r="L7" s="96">
        <v>0</v>
      </c>
      <c r="M7" s="96">
        <v>0</v>
      </c>
      <c r="N7" s="86">
        <v>0</v>
      </c>
      <c r="O7" s="87">
        <v>0</v>
      </c>
      <c r="P7" s="96">
        <v>0</v>
      </c>
      <c r="Q7" s="96">
        <v>0</v>
      </c>
      <c r="R7" s="96">
        <v>0</v>
      </c>
      <c r="S7" s="96">
        <v>0</v>
      </c>
      <c r="T7" s="115">
        <v>0</v>
      </c>
    </row>
  </sheetData>
  <mergeCells count="20"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  <mergeCell ref="I4:K4"/>
    <mergeCell ref="T5:T6"/>
    <mergeCell ref="P4:T4"/>
    <mergeCell ref="L4:O4"/>
    <mergeCell ref="P5:P6"/>
    <mergeCell ref="L5:L6"/>
    <mergeCell ref="N5:N6"/>
  </mergeCells>
  <printOptions horizontalCentered="1" verticalCentered="1"/>
  <pageMargins left="0.7" right="0.7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F19" sqref="F19"/>
    </sheetView>
  </sheetViews>
  <sheetFormatPr defaultRowHeight="18.75" x14ac:dyDescent="0.45"/>
  <cols>
    <col min="1" max="1" width="3.7109375" style="1" customWidth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8" width="9.140625" style="1" customWidth="1"/>
    <col min="9" max="9" width="2.85546875" style="1" customWidth="1"/>
    <col min="10" max="16384" width="9.140625" style="1"/>
  </cols>
  <sheetData>
    <row r="1" spans="2:8" ht="24" x14ac:dyDescent="0.45">
      <c r="B1" s="27"/>
      <c r="C1" s="155" t="s">
        <v>0</v>
      </c>
      <c r="D1" s="155"/>
      <c r="E1" s="155"/>
      <c r="F1" s="155"/>
      <c r="G1" s="155"/>
      <c r="H1" s="156"/>
    </row>
    <row r="2" spans="2:8" ht="24" x14ac:dyDescent="0.45">
      <c r="B2" s="26"/>
      <c r="C2" s="139" t="s">
        <v>1</v>
      </c>
      <c r="D2" s="139"/>
      <c r="E2" s="139"/>
      <c r="F2" s="139"/>
      <c r="G2" s="139"/>
      <c r="H2" s="157"/>
    </row>
    <row r="3" spans="2:8" ht="24" x14ac:dyDescent="0.45">
      <c r="B3" s="28" t="s">
        <v>79</v>
      </c>
      <c r="C3" s="158" t="str">
        <f>سهام!C3</f>
        <v>برای ماه منتهی به 1400/04/31</v>
      </c>
      <c r="D3" s="158"/>
      <c r="E3" s="158"/>
      <c r="F3" s="158"/>
      <c r="G3" s="158"/>
      <c r="H3" s="159"/>
    </row>
    <row r="4" spans="2:8" x14ac:dyDescent="0.45">
      <c r="B4" s="153" t="s">
        <v>2</v>
      </c>
      <c r="C4" s="153" t="str">
        <f>C3</f>
        <v>برای ماه منتهی به 1400/04/31</v>
      </c>
      <c r="D4" s="153" t="s">
        <v>5</v>
      </c>
      <c r="E4" s="153" t="s">
        <v>5</v>
      </c>
      <c r="F4" s="153" t="s">
        <v>5</v>
      </c>
      <c r="G4" s="153" t="s">
        <v>5</v>
      </c>
      <c r="H4" s="153" t="s">
        <v>5</v>
      </c>
    </row>
    <row r="5" spans="2:8" ht="33.75" customHeight="1" x14ac:dyDescent="0.45">
      <c r="B5" s="154" t="s">
        <v>2</v>
      </c>
      <c r="C5" s="154" t="s">
        <v>6</v>
      </c>
      <c r="D5" s="154" t="s">
        <v>26</v>
      </c>
      <c r="E5" s="154" t="s">
        <v>27</v>
      </c>
      <c r="F5" s="154" t="s">
        <v>28</v>
      </c>
      <c r="G5" s="154" t="s">
        <v>29</v>
      </c>
      <c r="H5" s="154" t="s">
        <v>30</v>
      </c>
    </row>
    <row r="6" spans="2:8" s="7" customFormat="1" ht="24" x14ac:dyDescent="0.25">
      <c r="B6" s="8" t="s">
        <v>77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66" zoomScaleNormal="100" zoomScaleSheetLayoutView="66" workbookViewId="0">
      <selection activeCell="K27" sqref="K27"/>
    </sheetView>
  </sheetViews>
  <sheetFormatPr defaultRowHeight="18.75" x14ac:dyDescent="0.45"/>
  <cols>
    <col min="1" max="1" width="3" style="1" customWidth="1"/>
    <col min="2" max="2" width="13.140625" style="1" customWidth="1"/>
    <col min="3" max="3" width="11.42578125" style="1" bestFit="1" customWidth="1"/>
    <col min="4" max="17" width="9.140625" style="1" customWidth="1"/>
    <col min="18" max="18" width="3.28515625" style="1" customWidth="1"/>
    <col min="19" max="16384" width="9.140625" style="1"/>
  </cols>
  <sheetData>
    <row r="1" spans="2:17" ht="24" x14ac:dyDescent="0.45">
      <c r="B1" s="27"/>
      <c r="C1" s="155" t="s">
        <v>0</v>
      </c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6"/>
    </row>
    <row r="2" spans="2:17" ht="24" x14ac:dyDescent="0.45">
      <c r="B2" s="26"/>
      <c r="C2" s="139" t="s">
        <v>1</v>
      </c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57"/>
    </row>
    <row r="3" spans="2:17" ht="24" x14ac:dyDescent="0.45">
      <c r="B3" s="28" t="s">
        <v>79</v>
      </c>
      <c r="C3" s="158" t="str">
        <f>سهام!C3</f>
        <v>برای ماه منتهی به 1400/04/31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9"/>
    </row>
    <row r="4" spans="2:17" x14ac:dyDescent="0.45">
      <c r="B4" s="134" t="s">
        <v>31</v>
      </c>
      <c r="C4" s="134" t="s">
        <v>31</v>
      </c>
      <c r="D4" s="134" t="s">
        <v>31</v>
      </c>
      <c r="E4" s="134" t="s">
        <v>31</v>
      </c>
      <c r="F4" s="134" t="s">
        <v>31</v>
      </c>
      <c r="G4" s="134" t="str">
        <f>سهام!C4</f>
        <v>1400/03/31</v>
      </c>
      <c r="H4" s="134" t="s">
        <v>3</v>
      </c>
      <c r="I4" s="134" t="s">
        <v>3</v>
      </c>
      <c r="J4" s="134" t="s">
        <v>4</v>
      </c>
      <c r="K4" s="134" t="s">
        <v>4</v>
      </c>
      <c r="L4" s="134" t="s">
        <v>4</v>
      </c>
      <c r="M4" s="134" t="s">
        <v>4</v>
      </c>
      <c r="N4" s="134" t="str">
        <f>سهام!J4</f>
        <v>1400/04/31</v>
      </c>
      <c r="O4" s="134" t="s">
        <v>5</v>
      </c>
      <c r="P4" s="134" t="s">
        <v>5</v>
      </c>
      <c r="Q4" s="134" t="s">
        <v>5</v>
      </c>
    </row>
    <row r="5" spans="2:17" ht="29.25" customHeight="1" x14ac:dyDescent="0.45">
      <c r="B5" s="160" t="s">
        <v>32</v>
      </c>
      <c r="C5" s="160" t="s">
        <v>23</v>
      </c>
      <c r="D5" s="160" t="s">
        <v>24</v>
      </c>
      <c r="E5" s="160" t="s">
        <v>33</v>
      </c>
      <c r="F5" s="160" t="s">
        <v>21</v>
      </c>
      <c r="G5" s="160" t="s">
        <v>6</v>
      </c>
      <c r="H5" s="160" t="s">
        <v>7</v>
      </c>
      <c r="I5" s="160" t="s">
        <v>8</v>
      </c>
      <c r="J5" s="160" t="s">
        <v>9</v>
      </c>
      <c r="K5" s="160" t="s">
        <v>9</v>
      </c>
      <c r="L5" s="160" t="s">
        <v>10</v>
      </c>
      <c r="M5" s="160" t="s">
        <v>10</v>
      </c>
      <c r="N5" s="160" t="s">
        <v>6</v>
      </c>
      <c r="O5" s="160" t="s">
        <v>7</v>
      </c>
      <c r="P5" s="160" t="s">
        <v>8</v>
      </c>
      <c r="Q5" s="160" t="s">
        <v>34</v>
      </c>
    </row>
    <row r="6" spans="2:17" ht="31.5" customHeight="1" x14ac:dyDescent="0.45">
      <c r="B6" s="160" t="s">
        <v>32</v>
      </c>
      <c r="C6" s="160" t="s">
        <v>23</v>
      </c>
      <c r="D6" s="160" t="s">
        <v>24</v>
      </c>
      <c r="E6" s="160" t="s">
        <v>33</v>
      </c>
      <c r="F6" s="160" t="s">
        <v>21</v>
      </c>
      <c r="G6" s="160" t="s">
        <v>6</v>
      </c>
      <c r="H6" s="160" t="s">
        <v>7</v>
      </c>
      <c r="I6" s="160" t="s">
        <v>8</v>
      </c>
      <c r="J6" s="160" t="s">
        <v>6</v>
      </c>
      <c r="K6" s="160" t="s">
        <v>7</v>
      </c>
      <c r="L6" s="160" t="s">
        <v>6</v>
      </c>
      <c r="M6" s="160" t="s">
        <v>13</v>
      </c>
      <c r="N6" s="160" t="s">
        <v>6</v>
      </c>
      <c r="O6" s="160" t="s">
        <v>7</v>
      </c>
      <c r="P6" s="160" t="s">
        <v>8</v>
      </c>
      <c r="Q6" s="160" t="s">
        <v>34</v>
      </c>
    </row>
    <row r="7" spans="2:17" s="9" customFormat="1" ht="24" x14ac:dyDescent="0.6">
      <c r="B7" s="24" t="s">
        <v>77</v>
      </c>
      <c r="C7" s="24" t="s">
        <v>77</v>
      </c>
      <c r="D7" s="14">
        <v>0</v>
      </c>
      <c r="E7" s="14">
        <v>0</v>
      </c>
      <c r="F7" s="24" t="s">
        <v>77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8"/>
  <sheetViews>
    <sheetView rightToLeft="1" view="pageBreakPreview" topLeftCell="A3" zoomScaleNormal="100" zoomScaleSheetLayoutView="100" workbookViewId="0">
      <selection activeCell="O9" sqref="O9"/>
    </sheetView>
  </sheetViews>
  <sheetFormatPr defaultRowHeight="18.75" x14ac:dyDescent="0.45"/>
  <cols>
    <col min="1" max="1" width="3.5703125" style="1" customWidth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10" width="19.42578125" style="1" bestFit="1" customWidth="1"/>
    <col min="11" max="11" width="13.140625" style="1" customWidth="1"/>
    <col min="12" max="12" width="3.5703125" style="1" customWidth="1"/>
    <col min="13" max="16384" width="9.140625" style="1"/>
  </cols>
  <sheetData>
    <row r="1" spans="2:11" ht="24" x14ac:dyDescent="0.45">
      <c r="B1" s="27"/>
      <c r="C1" s="155" t="s">
        <v>0</v>
      </c>
      <c r="D1" s="155"/>
      <c r="E1" s="155"/>
      <c r="F1" s="155"/>
      <c r="G1" s="155"/>
      <c r="H1" s="155"/>
      <c r="I1" s="155"/>
      <c r="J1" s="155"/>
      <c r="K1" s="156"/>
    </row>
    <row r="2" spans="2:11" ht="24" x14ac:dyDescent="0.45">
      <c r="B2" s="26"/>
      <c r="C2" s="139" t="s">
        <v>1</v>
      </c>
      <c r="D2" s="139"/>
      <c r="E2" s="139"/>
      <c r="F2" s="139"/>
      <c r="G2" s="139"/>
      <c r="H2" s="139"/>
      <c r="I2" s="139"/>
      <c r="J2" s="139"/>
      <c r="K2" s="157"/>
    </row>
    <row r="3" spans="2:11" ht="24" x14ac:dyDescent="0.45">
      <c r="B3" s="28" t="s">
        <v>79</v>
      </c>
      <c r="C3" s="158" t="str">
        <f>سهام!C3</f>
        <v>برای ماه منتهی به 1400/04/31</v>
      </c>
      <c r="D3" s="158"/>
      <c r="E3" s="158"/>
      <c r="F3" s="158"/>
      <c r="G3" s="158"/>
      <c r="H3" s="158"/>
      <c r="I3" s="158"/>
      <c r="J3" s="158"/>
      <c r="K3" s="159"/>
    </row>
    <row r="4" spans="2:11" x14ac:dyDescent="0.45">
      <c r="B4" s="134" t="s">
        <v>35</v>
      </c>
      <c r="C4" s="134" t="s">
        <v>36</v>
      </c>
      <c r="D4" s="134" t="s">
        <v>36</v>
      </c>
      <c r="E4" s="134" t="s">
        <v>36</v>
      </c>
      <c r="F4" s="134" t="s">
        <v>36</v>
      </c>
      <c r="G4" s="134" t="str">
        <f>سهام!C4</f>
        <v>1400/03/31</v>
      </c>
      <c r="H4" s="134" t="s">
        <v>4</v>
      </c>
      <c r="I4" s="134" t="s">
        <v>4</v>
      </c>
      <c r="J4" s="134" t="str">
        <f>سهام!J4</f>
        <v>1400/04/31</v>
      </c>
      <c r="K4" s="134" t="s">
        <v>5</v>
      </c>
    </row>
    <row r="5" spans="2:11" ht="39" customHeight="1" x14ac:dyDescent="0.45">
      <c r="B5" s="134" t="s">
        <v>35</v>
      </c>
      <c r="C5" s="134" t="s">
        <v>37</v>
      </c>
      <c r="D5" s="134" t="s">
        <v>38</v>
      </c>
      <c r="E5" s="134" t="s">
        <v>39</v>
      </c>
      <c r="F5" s="134" t="s">
        <v>24</v>
      </c>
      <c r="G5" s="134" t="s">
        <v>40</v>
      </c>
      <c r="H5" s="134" t="s">
        <v>41</v>
      </c>
      <c r="I5" s="134" t="s">
        <v>42</v>
      </c>
      <c r="J5" s="134" t="s">
        <v>40</v>
      </c>
      <c r="K5" s="160" t="s">
        <v>34</v>
      </c>
    </row>
    <row r="6" spans="2:11" ht="39" customHeight="1" x14ac:dyDescent="0.45">
      <c r="B6" s="3" t="s">
        <v>43</v>
      </c>
      <c r="C6" s="58" t="s">
        <v>117</v>
      </c>
      <c r="D6" s="58" t="s">
        <v>90</v>
      </c>
      <c r="E6" s="58" t="s">
        <v>115</v>
      </c>
      <c r="F6" s="3">
        <v>10</v>
      </c>
      <c r="G6" s="109">
        <v>25249221189</v>
      </c>
      <c r="H6" s="109">
        <v>111601480826</v>
      </c>
      <c r="I6" s="109">
        <v>73307613503</v>
      </c>
      <c r="J6" s="109">
        <v>63543088512</v>
      </c>
      <c r="K6" s="117">
        <v>7.1999999999999998E-3</v>
      </c>
    </row>
    <row r="7" spans="2:11" ht="39" customHeight="1" x14ac:dyDescent="0.45">
      <c r="B7" s="3" t="s">
        <v>43</v>
      </c>
      <c r="C7" s="58" t="s">
        <v>118</v>
      </c>
      <c r="D7" s="58" t="s">
        <v>90</v>
      </c>
      <c r="E7" s="58" t="s">
        <v>115</v>
      </c>
      <c r="F7" s="3">
        <v>10</v>
      </c>
      <c r="G7" s="109">
        <v>2009205254</v>
      </c>
      <c r="H7" s="109">
        <v>390395540968</v>
      </c>
      <c r="I7" s="109">
        <v>383172970352</v>
      </c>
      <c r="J7" s="109">
        <v>9231775870</v>
      </c>
      <c r="K7" s="117">
        <v>1E-3</v>
      </c>
    </row>
    <row r="8" spans="2:11" ht="39" customHeight="1" x14ac:dyDescent="0.45">
      <c r="B8" s="3" t="s">
        <v>43</v>
      </c>
      <c r="C8" s="58" t="s">
        <v>121</v>
      </c>
      <c r="D8" s="58" t="s">
        <v>90</v>
      </c>
      <c r="E8" s="58" t="s">
        <v>124</v>
      </c>
      <c r="F8" s="3">
        <v>10</v>
      </c>
      <c r="G8" s="109">
        <v>7681491149</v>
      </c>
      <c r="H8" s="109">
        <v>117974076177</v>
      </c>
      <c r="I8" s="109">
        <v>117284529941</v>
      </c>
      <c r="J8" s="109">
        <v>8371037385</v>
      </c>
      <c r="K8" s="117">
        <v>8.9999999999999998E-4</v>
      </c>
    </row>
    <row r="9" spans="2:11" ht="39" customHeight="1" x14ac:dyDescent="0.45">
      <c r="B9" s="3" t="s">
        <v>43</v>
      </c>
      <c r="C9" s="58" t="s">
        <v>120</v>
      </c>
      <c r="D9" s="58" t="s">
        <v>90</v>
      </c>
      <c r="E9" s="58" t="s">
        <v>91</v>
      </c>
      <c r="F9" s="3">
        <v>10</v>
      </c>
      <c r="G9" s="109">
        <v>6482339874</v>
      </c>
      <c r="H9" s="109">
        <v>11500304490</v>
      </c>
      <c r="I9" s="109">
        <v>15038613347</v>
      </c>
      <c r="J9" s="109">
        <v>2944031017</v>
      </c>
      <c r="K9" s="117">
        <v>2.9999999999999997E-4</v>
      </c>
    </row>
    <row r="10" spans="2:11" ht="39" customHeight="1" x14ac:dyDescent="0.45">
      <c r="B10" s="3" t="s">
        <v>43</v>
      </c>
      <c r="C10" s="58" t="s">
        <v>119</v>
      </c>
      <c r="D10" s="58" t="s">
        <v>90</v>
      </c>
      <c r="E10" s="58" t="s">
        <v>124</v>
      </c>
      <c r="F10" s="3">
        <v>10</v>
      </c>
      <c r="G10" s="109">
        <v>1299623273</v>
      </c>
      <c r="H10" s="109">
        <v>11032380483</v>
      </c>
      <c r="I10" s="109">
        <v>10914261316</v>
      </c>
      <c r="J10" s="109">
        <v>1417742440</v>
      </c>
      <c r="K10" s="117">
        <v>2.0000000000000001E-4</v>
      </c>
    </row>
    <row r="11" spans="2:11" ht="39" customHeight="1" x14ac:dyDescent="0.45">
      <c r="B11" s="3" t="s">
        <v>43</v>
      </c>
      <c r="C11" s="58" t="s">
        <v>122</v>
      </c>
      <c r="D11" s="58" t="s">
        <v>90</v>
      </c>
      <c r="E11" s="58" t="s">
        <v>124</v>
      </c>
      <c r="F11" s="3">
        <v>10</v>
      </c>
      <c r="G11" s="109">
        <v>473046533</v>
      </c>
      <c r="H11" s="109">
        <v>6702619</v>
      </c>
      <c r="I11" s="109">
        <v>45584517</v>
      </c>
      <c r="J11" s="109">
        <v>434164635</v>
      </c>
      <c r="K11" s="109">
        <v>0</v>
      </c>
    </row>
    <row r="12" spans="2:11" ht="39" customHeight="1" x14ac:dyDescent="0.45">
      <c r="B12" s="3" t="s">
        <v>96</v>
      </c>
      <c r="C12" s="58" t="s">
        <v>123</v>
      </c>
      <c r="D12" s="58" t="s">
        <v>90</v>
      </c>
      <c r="E12" s="58" t="s">
        <v>107</v>
      </c>
      <c r="F12" s="3">
        <v>10</v>
      </c>
      <c r="G12" s="109">
        <v>268665</v>
      </c>
      <c r="H12" s="109">
        <v>0</v>
      </c>
      <c r="I12" s="109">
        <v>0</v>
      </c>
      <c r="J12" s="109">
        <v>268665</v>
      </c>
      <c r="K12" s="113">
        <v>0</v>
      </c>
    </row>
    <row r="13" spans="2:11" ht="21" x14ac:dyDescent="0.55000000000000004">
      <c r="B13" s="161" t="s">
        <v>66</v>
      </c>
      <c r="C13" s="162"/>
      <c r="D13" s="162"/>
      <c r="E13" s="162"/>
      <c r="F13" s="163"/>
      <c r="G13" s="107">
        <f>SUM(G6:G12)</f>
        <v>43195195937</v>
      </c>
      <c r="H13" s="107">
        <f>SUM(H6:H12)</f>
        <v>642510485563</v>
      </c>
      <c r="I13" s="107">
        <f>SUM(I6:I12)</f>
        <v>599763572976</v>
      </c>
      <c r="J13" s="107">
        <f>SUM(J6:J12)</f>
        <v>85942108524</v>
      </c>
      <c r="K13" s="108">
        <f>SUM(K6:K12)</f>
        <v>9.5999999999999992E-3</v>
      </c>
    </row>
    <row r="14" spans="2:11" x14ac:dyDescent="0.45">
      <c r="H14" s="10"/>
    </row>
    <row r="16" spans="2:11" x14ac:dyDescent="0.45">
      <c r="I16" s="61"/>
    </row>
    <row r="17" s="6" customFormat="1" ht="33.75" customHeight="1" x14ac:dyDescent="0.25"/>
    <row r="18" s="6" customFormat="1" ht="33.75" customHeight="1" x14ac:dyDescent="0.25"/>
  </sheetData>
  <mergeCells count="18">
    <mergeCell ref="B13:F13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</mergeCells>
  <printOptions horizontalCentered="1" verticalCentered="1"/>
  <pageMargins left="0.7" right="0.7" top="0.75" bottom="0.75" header="0.3" footer="0.3"/>
  <pageSetup paperSize="9" scale="74" orientation="landscape" r:id="rId1"/>
  <ignoredErrors>
    <ignoredError sqref="C6:C1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15"/>
  <sheetViews>
    <sheetView rightToLeft="1" view="pageBreakPreview" topLeftCell="A4" zoomScaleNormal="100" zoomScaleSheetLayoutView="100" workbookViewId="0">
      <selection activeCell="F12" sqref="F12"/>
    </sheetView>
  </sheetViews>
  <sheetFormatPr defaultRowHeight="18.75" x14ac:dyDescent="0.45"/>
  <cols>
    <col min="1" max="1" width="5" style="1" customWidth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2.8554687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67" t="s">
        <v>0</v>
      </c>
      <c r="C1" s="155"/>
      <c r="D1" s="155"/>
      <c r="E1" s="155"/>
      <c r="F1" s="155"/>
      <c r="G1" s="155"/>
      <c r="H1" s="155"/>
      <c r="I1" s="155"/>
      <c r="J1" s="155"/>
      <c r="K1" s="156"/>
    </row>
    <row r="2" spans="2:11" ht="24" x14ac:dyDescent="0.45">
      <c r="B2" s="168" t="s">
        <v>44</v>
      </c>
      <c r="C2" s="139"/>
      <c r="D2" s="139"/>
      <c r="E2" s="139"/>
      <c r="F2" s="139"/>
      <c r="G2" s="139"/>
      <c r="H2" s="139"/>
      <c r="I2" s="139"/>
      <c r="J2" s="139"/>
      <c r="K2" s="157"/>
    </row>
    <row r="3" spans="2:11" ht="24" x14ac:dyDescent="0.45">
      <c r="B3" s="169" t="str">
        <f>سهام!C3</f>
        <v>برای ماه منتهی به 1400/04/31</v>
      </c>
      <c r="C3" s="158"/>
      <c r="D3" s="158"/>
      <c r="E3" s="158"/>
      <c r="F3" s="158"/>
      <c r="G3" s="158"/>
      <c r="H3" s="158"/>
      <c r="I3" s="158"/>
      <c r="J3" s="158"/>
      <c r="K3" s="159"/>
    </row>
    <row r="4" spans="2:11" ht="24" x14ac:dyDescent="0.45">
      <c r="B4" s="28" t="s">
        <v>79</v>
      </c>
      <c r="C4" s="41"/>
      <c r="D4" s="41"/>
      <c r="E4" s="41"/>
      <c r="F4" s="41"/>
      <c r="G4" s="41"/>
      <c r="H4" s="41"/>
      <c r="I4" s="41"/>
      <c r="J4" s="41"/>
      <c r="K4" s="42"/>
    </row>
    <row r="5" spans="2:11" ht="33" customHeight="1" x14ac:dyDescent="0.45">
      <c r="B5" s="134" t="s">
        <v>45</v>
      </c>
      <c r="C5" s="134" t="s">
        <v>45</v>
      </c>
      <c r="D5" s="134" t="s">
        <v>45</v>
      </c>
      <c r="E5" s="134" t="s">
        <v>45</v>
      </c>
      <c r="F5" s="134" t="s">
        <v>46</v>
      </c>
      <c r="G5" s="134" t="s">
        <v>46</v>
      </c>
      <c r="H5" s="134" t="s">
        <v>46</v>
      </c>
      <c r="I5" s="134" t="s">
        <v>47</v>
      </c>
      <c r="J5" s="134" t="s">
        <v>47</v>
      </c>
      <c r="K5" s="134" t="s">
        <v>47</v>
      </c>
    </row>
    <row r="6" spans="2:11" ht="28.5" customHeight="1" x14ac:dyDescent="0.45">
      <c r="B6" s="134" t="s">
        <v>48</v>
      </c>
      <c r="C6" s="134" t="s">
        <v>49</v>
      </c>
      <c r="D6" s="134" t="s">
        <v>23</v>
      </c>
      <c r="E6" s="134" t="s">
        <v>24</v>
      </c>
      <c r="F6" s="134" t="s">
        <v>50</v>
      </c>
      <c r="G6" s="134" t="s">
        <v>51</v>
      </c>
      <c r="H6" s="134" t="s">
        <v>52</v>
      </c>
      <c r="I6" s="134" t="s">
        <v>50</v>
      </c>
      <c r="J6" s="134" t="s">
        <v>51</v>
      </c>
      <c r="K6" s="134" t="s">
        <v>52</v>
      </c>
    </row>
    <row r="7" spans="2:11" ht="28.5" customHeight="1" x14ac:dyDescent="0.45">
      <c r="B7" s="75" t="s">
        <v>43</v>
      </c>
      <c r="C7" s="75">
        <v>1</v>
      </c>
      <c r="D7" s="97">
        <v>1</v>
      </c>
      <c r="E7" s="75">
        <v>10</v>
      </c>
      <c r="F7" s="79">
        <v>14066093</v>
      </c>
      <c r="G7" s="62">
        <v>0</v>
      </c>
      <c r="H7" s="79">
        <f t="shared" ref="H7:H12" si="0">F7</f>
        <v>14066093</v>
      </c>
      <c r="I7" s="110">
        <v>2488485328</v>
      </c>
      <c r="J7" s="111">
        <v>0</v>
      </c>
      <c r="K7" s="110">
        <v>2474419235</v>
      </c>
    </row>
    <row r="8" spans="2:11" ht="28.5" customHeight="1" x14ac:dyDescent="0.45">
      <c r="B8" s="75" t="s">
        <v>43</v>
      </c>
      <c r="C8" s="75">
        <v>31</v>
      </c>
      <c r="D8" s="97">
        <v>31</v>
      </c>
      <c r="E8" s="75">
        <v>10</v>
      </c>
      <c r="F8" s="79">
        <v>155948712</v>
      </c>
      <c r="G8" s="62">
        <v>0</v>
      </c>
      <c r="H8" s="79">
        <f t="shared" si="0"/>
        <v>155948712</v>
      </c>
      <c r="I8" s="110">
        <v>178315835</v>
      </c>
      <c r="J8" s="111">
        <v>0</v>
      </c>
      <c r="K8" s="110">
        <v>22367123</v>
      </c>
    </row>
    <row r="9" spans="2:11" ht="28.5" customHeight="1" x14ac:dyDescent="0.45">
      <c r="B9" s="75" t="s">
        <v>43</v>
      </c>
      <c r="C9" s="75">
        <v>31</v>
      </c>
      <c r="D9" s="97">
        <v>31</v>
      </c>
      <c r="E9" s="75">
        <v>10</v>
      </c>
      <c r="F9" s="79">
        <v>4076177</v>
      </c>
      <c r="G9" s="62">
        <v>0</v>
      </c>
      <c r="H9" s="79">
        <f t="shared" si="0"/>
        <v>4076177</v>
      </c>
      <c r="I9" s="110">
        <v>10474337</v>
      </c>
      <c r="J9" s="111">
        <v>0</v>
      </c>
      <c r="K9" s="110">
        <v>6398160</v>
      </c>
    </row>
    <row r="10" spans="2:11" ht="28.5" customHeight="1" x14ac:dyDescent="0.45">
      <c r="B10" s="75" t="s">
        <v>43</v>
      </c>
      <c r="C10" s="75">
        <v>1</v>
      </c>
      <c r="D10" s="97">
        <v>1</v>
      </c>
      <c r="E10" s="75">
        <v>10</v>
      </c>
      <c r="F10" s="79">
        <v>11037259</v>
      </c>
      <c r="G10" s="62">
        <v>0</v>
      </c>
      <c r="H10" s="79">
        <f t="shared" si="0"/>
        <v>11037259</v>
      </c>
      <c r="I10" s="110">
        <v>11122190</v>
      </c>
      <c r="J10" s="111">
        <v>0</v>
      </c>
      <c r="K10" s="110">
        <v>84931</v>
      </c>
    </row>
    <row r="11" spans="2:11" ht="28.5" customHeight="1" x14ac:dyDescent="0.45">
      <c r="B11" s="75" t="s">
        <v>43</v>
      </c>
      <c r="C11" s="75">
        <v>1</v>
      </c>
      <c r="D11" s="97">
        <v>1</v>
      </c>
      <c r="E11" s="75">
        <v>10</v>
      </c>
      <c r="F11" s="79">
        <v>9643819</v>
      </c>
      <c r="G11" s="62">
        <v>0</v>
      </c>
      <c r="H11" s="79">
        <f t="shared" si="0"/>
        <v>9643819</v>
      </c>
      <c r="I11" s="110">
        <v>9728750</v>
      </c>
      <c r="J11" s="111">
        <v>0</v>
      </c>
      <c r="K11" s="110">
        <v>84931</v>
      </c>
    </row>
    <row r="12" spans="2:11" ht="28.5" customHeight="1" x14ac:dyDescent="0.45">
      <c r="B12" s="75" t="s">
        <v>43</v>
      </c>
      <c r="C12" s="75">
        <v>1</v>
      </c>
      <c r="D12" s="97">
        <v>1</v>
      </c>
      <c r="E12" s="75">
        <v>10</v>
      </c>
      <c r="F12" s="79">
        <v>4017019</v>
      </c>
      <c r="G12" s="62">
        <v>0</v>
      </c>
      <c r="H12" s="79">
        <f t="shared" si="0"/>
        <v>4017019</v>
      </c>
      <c r="I12" s="110">
        <v>4101950</v>
      </c>
      <c r="J12" s="111">
        <v>0</v>
      </c>
      <c r="K12" s="110">
        <v>84931</v>
      </c>
    </row>
    <row r="13" spans="2:11" ht="28.5" customHeight="1" x14ac:dyDescent="0.45">
      <c r="B13" s="75" t="s">
        <v>111</v>
      </c>
      <c r="C13" s="75">
        <v>30</v>
      </c>
      <c r="D13" s="76" t="s">
        <v>112</v>
      </c>
      <c r="E13" s="75">
        <v>18.829999999999998</v>
      </c>
      <c r="F13" s="62">
        <v>0</v>
      </c>
      <c r="G13" s="62">
        <v>0</v>
      </c>
      <c r="H13" s="62">
        <v>0</v>
      </c>
      <c r="I13" s="110">
        <v>388664648</v>
      </c>
      <c r="J13" s="111">
        <v>0</v>
      </c>
      <c r="K13" s="110">
        <v>388664648</v>
      </c>
    </row>
    <row r="14" spans="2:11" ht="28.5" customHeight="1" x14ac:dyDescent="0.45">
      <c r="B14" s="75" t="s">
        <v>96</v>
      </c>
      <c r="C14" s="75">
        <v>1</v>
      </c>
      <c r="D14" s="75">
        <v>30</v>
      </c>
      <c r="E14" s="75">
        <v>10</v>
      </c>
      <c r="F14" s="62">
        <v>0</v>
      </c>
      <c r="G14" s="62">
        <v>0</v>
      </c>
      <c r="H14" s="62">
        <v>0</v>
      </c>
      <c r="I14" s="110">
        <v>10810</v>
      </c>
      <c r="J14" s="111">
        <v>0</v>
      </c>
      <c r="K14" s="110">
        <v>10810</v>
      </c>
    </row>
    <row r="15" spans="2:11" ht="36.75" customHeight="1" x14ac:dyDescent="0.45">
      <c r="B15" s="164" t="s">
        <v>66</v>
      </c>
      <c r="C15" s="165"/>
      <c r="D15" s="165"/>
      <c r="E15" s="166"/>
      <c r="F15" s="63">
        <f>SUM(F7:F14)</f>
        <v>198789079</v>
      </c>
      <c r="G15" s="62">
        <v>0</v>
      </c>
      <c r="H15" s="63">
        <f>SUM(H7:H14)</f>
        <v>198789079</v>
      </c>
      <c r="I15" s="63">
        <f>SUM(I7:I14)</f>
        <v>3090903848</v>
      </c>
      <c r="J15" s="111">
        <f>SUM(J7:J14)</f>
        <v>0</v>
      </c>
      <c r="K15" s="63">
        <f>SUM(K7:K14)</f>
        <v>2892114769</v>
      </c>
    </row>
  </sheetData>
  <mergeCells count="17">
    <mergeCell ref="E6"/>
    <mergeCell ref="B5:E5"/>
    <mergeCell ref="B15:E15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2"/>
  <sheetViews>
    <sheetView rightToLeft="1" view="pageBreakPreview" zoomScaleNormal="100" zoomScaleSheetLayoutView="100" workbookViewId="0">
      <selection activeCell="H18" sqref="H18"/>
    </sheetView>
  </sheetViews>
  <sheetFormatPr defaultRowHeight="18.75" x14ac:dyDescent="0.45"/>
  <cols>
    <col min="1" max="1" width="5" style="1" customWidth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7" style="1" bestFit="1" customWidth="1"/>
    <col min="7" max="7" width="17.28515625" style="1" bestFit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7.140625" style="1" customWidth="1"/>
    <col min="13" max="14" width="9.140625" style="1"/>
    <col min="15" max="15" width="15.85546875" style="1" bestFit="1" customWidth="1"/>
    <col min="16" max="16384" width="9.140625" style="1"/>
  </cols>
  <sheetData>
    <row r="1" spans="2:15" ht="24" x14ac:dyDescent="0.45">
      <c r="B1" s="27"/>
      <c r="C1" s="155" t="s">
        <v>0</v>
      </c>
      <c r="D1" s="155"/>
      <c r="E1" s="155"/>
      <c r="F1" s="155"/>
      <c r="G1" s="155"/>
      <c r="H1" s="155"/>
      <c r="I1" s="155"/>
      <c r="J1" s="155"/>
      <c r="K1" s="156"/>
    </row>
    <row r="2" spans="2:15" ht="24" x14ac:dyDescent="0.45">
      <c r="B2" s="26"/>
      <c r="C2" s="139" t="s">
        <v>44</v>
      </c>
      <c r="D2" s="139"/>
      <c r="E2" s="139"/>
      <c r="F2" s="139"/>
      <c r="G2" s="139"/>
      <c r="H2" s="139"/>
      <c r="I2" s="139"/>
      <c r="J2" s="139"/>
      <c r="K2" s="157"/>
    </row>
    <row r="3" spans="2:15" ht="24" x14ac:dyDescent="0.45">
      <c r="B3" s="28" t="s">
        <v>79</v>
      </c>
      <c r="C3" s="158" t="str">
        <f>سهام!C3</f>
        <v>برای ماه منتهی به 1400/04/31</v>
      </c>
      <c r="D3" s="158"/>
      <c r="E3" s="158"/>
      <c r="F3" s="158"/>
      <c r="G3" s="158"/>
      <c r="H3" s="158"/>
      <c r="I3" s="158"/>
      <c r="J3" s="158"/>
      <c r="K3" s="159"/>
    </row>
    <row r="4" spans="2:15" x14ac:dyDescent="0.45">
      <c r="B4" s="134" t="s">
        <v>2</v>
      </c>
      <c r="C4" s="134" t="s">
        <v>53</v>
      </c>
      <c r="D4" s="134" t="s">
        <v>53</v>
      </c>
      <c r="E4" s="134" t="s">
        <v>53</v>
      </c>
      <c r="F4" s="134" t="s">
        <v>46</v>
      </c>
      <c r="G4" s="134" t="s">
        <v>46</v>
      </c>
      <c r="H4" s="134" t="s">
        <v>46</v>
      </c>
      <c r="I4" s="134" t="s">
        <v>47</v>
      </c>
      <c r="J4" s="134" t="s">
        <v>47</v>
      </c>
      <c r="K4" s="134" t="s">
        <v>47</v>
      </c>
    </row>
    <row r="5" spans="2:15" ht="37.5" x14ac:dyDescent="0.45">
      <c r="B5" s="134" t="s">
        <v>2</v>
      </c>
      <c r="C5" s="134" t="s">
        <v>54</v>
      </c>
      <c r="D5" s="18" t="s">
        <v>55</v>
      </c>
      <c r="E5" s="160" t="s">
        <v>56</v>
      </c>
      <c r="F5" s="160" t="s">
        <v>57</v>
      </c>
      <c r="G5" s="160" t="s">
        <v>51</v>
      </c>
      <c r="H5" s="160" t="s">
        <v>58</v>
      </c>
      <c r="I5" s="160" t="s">
        <v>57</v>
      </c>
      <c r="J5" s="160" t="s">
        <v>51</v>
      </c>
      <c r="K5" s="160" t="s">
        <v>58</v>
      </c>
    </row>
    <row r="6" spans="2:15" x14ac:dyDescent="0.45">
      <c r="B6" s="77" t="s">
        <v>100</v>
      </c>
      <c r="C6" s="77" t="s">
        <v>125</v>
      </c>
      <c r="D6" s="77">
        <v>217152675</v>
      </c>
      <c r="E6" s="77">
        <v>1300</v>
      </c>
      <c r="F6" s="77">
        <v>0</v>
      </c>
      <c r="G6" s="77">
        <v>0</v>
      </c>
      <c r="H6" s="77">
        <v>0</v>
      </c>
      <c r="I6" s="77">
        <v>282298477500</v>
      </c>
      <c r="J6" s="45">
        <v>-11677481341</v>
      </c>
      <c r="K6" s="77">
        <v>270620996159</v>
      </c>
    </row>
    <row r="7" spans="2:15" x14ac:dyDescent="0.45">
      <c r="B7" s="77" t="s">
        <v>99</v>
      </c>
      <c r="C7" s="77" t="s">
        <v>109</v>
      </c>
      <c r="D7" s="77">
        <v>9299835</v>
      </c>
      <c r="E7" s="77">
        <v>1100</v>
      </c>
      <c r="F7" s="77">
        <v>0</v>
      </c>
      <c r="G7" s="77">
        <v>0</v>
      </c>
      <c r="H7" s="77">
        <v>0</v>
      </c>
      <c r="I7" s="77">
        <v>10229818500</v>
      </c>
      <c r="J7" s="45">
        <v>0</v>
      </c>
      <c r="K7" s="77">
        <v>10229818500</v>
      </c>
      <c r="O7" s="10"/>
    </row>
    <row r="8" spans="2:15" x14ac:dyDescent="0.45">
      <c r="B8" s="77" t="s">
        <v>105</v>
      </c>
      <c r="C8" s="77" t="s">
        <v>110</v>
      </c>
      <c r="D8" s="77">
        <v>2984</v>
      </c>
      <c r="E8" s="77">
        <v>900</v>
      </c>
      <c r="F8" s="77">
        <v>0</v>
      </c>
      <c r="G8" s="77">
        <v>0</v>
      </c>
      <c r="H8" s="77">
        <v>0</v>
      </c>
      <c r="I8" s="77">
        <v>2685600</v>
      </c>
      <c r="J8" s="45">
        <v>0</v>
      </c>
      <c r="K8" s="77">
        <v>2685600</v>
      </c>
    </row>
    <row r="9" spans="2:15" x14ac:dyDescent="0.45">
      <c r="B9" s="77" t="s">
        <v>102</v>
      </c>
      <c r="C9" s="77" t="s">
        <v>114</v>
      </c>
      <c r="D9" s="77">
        <v>3561491</v>
      </c>
      <c r="E9" s="77">
        <v>500</v>
      </c>
      <c r="F9" s="77">
        <v>0</v>
      </c>
      <c r="G9" s="77">
        <v>0</v>
      </c>
      <c r="H9" s="77">
        <v>0</v>
      </c>
      <c r="I9" s="77">
        <v>1780745500</v>
      </c>
      <c r="J9" s="45">
        <v>-119474938</v>
      </c>
      <c r="K9" s="77">
        <v>1661270562</v>
      </c>
    </row>
    <row r="10" spans="2:15" x14ac:dyDescent="0.45">
      <c r="B10" s="77" t="s">
        <v>101</v>
      </c>
      <c r="C10" s="77" t="s">
        <v>113</v>
      </c>
      <c r="D10" s="77">
        <v>27201797</v>
      </c>
      <c r="E10" s="77">
        <v>30</v>
      </c>
      <c r="F10" s="77">
        <v>0</v>
      </c>
      <c r="G10" s="77">
        <v>0</v>
      </c>
      <c r="H10" s="77">
        <v>0</v>
      </c>
      <c r="I10" s="77">
        <v>816053910</v>
      </c>
      <c r="J10" s="45">
        <v>0</v>
      </c>
      <c r="K10" s="77">
        <v>816053910</v>
      </c>
    </row>
    <row r="11" spans="2:15" x14ac:dyDescent="0.45">
      <c r="B11" s="77" t="s">
        <v>98</v>
      </c>
      <c r="C11" s="77" t="s">
        <v>108</v>
      </c>
      <c r="D11" s="77">
        <v>32892153</v>
      </c>
      <c r="E11" s="77">
        <v>900</v>
      </c>
      <c r="F11" s="77">
        <v>0</v>
      </c>
      <c r="G11" s="77">
        <v>0</v>
      </c>
      <c r="H11" s="77">
        <v>0</v>
      </c>
      <c r="I11" s="77">
        <v>29602937700</v>
      </c>
      <c r="J11" s="45">
        <v>0</v>
      </c>
      <c r="K11" s="77">
        <v>29602937700</v>
      </c>
    </row>
    <row r="12" spans="2:15" ht="24" x14ac:dyDescent="0.45">
      <c r="B12" s="170" t="s">
        <v>66</v>
      </c>
      <c r="C12" s="171"/>
      <c r="D12" s="171"/>
      <c r="E12" s="172"/>
      <c r="F12" s="15">
        <f>SUM(F6:F11)</f>
        <v>0</v>
      </c>
      <c r="G12" s="45">
        <f>SUM(G6:G11)</f>
        <v>0</v>
      </c>
      <c r="H12" s="15">
        <f t="shared" ref="H12" si="0">SUM(H6:H11)</f>
        <v>0</v>
      </c>
      <c r="I12" s="15">
        <f>SUM(I6:I11)</f>
        <v>324730718710</v>
      </c>
      <c r="J12" s="45">
        <f>SUM(J6:J11)</f>
        <v>-11796956279</v>
      </c>
      <c r="K12" s="15">
        <f>SUM(K6:K11)</f>
        <v>312933762431</v>
      </c>
    </row>
  </sheetData>
  <mergeCells count="16">
    <mergeCell ref="B12:E12"/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0"/>
  <sheetViews>
    <sheetView rightToLeft="1" view="pageBreakPreview" zoomScale="80" zoomScaleNormal="100" zoomScaleSheetLayoutView="80" workbookViewId="0">
      <selection activeCell="F20" sqref="F20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9.28515625" style="1" bestFit="1" customWidth="1"/>
    <col min="5" max="5" width="20.42578125" style="1" bestFit="1" customWidth="1"/>
    <col min="6" max="6" width="20.85546875" style="1" bestFit="1" customWidth="1"/>
    <col min="7" max="7" width="13.85546875" style="1" customWidth="1"/>
    <col min="8" max="8" width="20.42578125" style="1" bestFit="1" customWidth="1"/>
    <col min="9" max="9" width="21.140625" style="1" bestFit="1" customWidth="1"/>
    <col min="10" max="10" width="20.42578125" style="1" bestFit="1" customWidth="1"/>
    <col min="11" max="11" width="9.140625" style="1" customWidth="1"/>
    <col min="12" max="14" width="9.140625" style="1"/>
    <col min="15" max="17" width="15.140625" style="1" bestFit="1" customWidth="1"/>
    <col min="18" max="16384" width="9.140625" style="1"/>
  </cols>
  <sheetData>
    <row r="1" spans="2:17" ht="24" x14ac:dyDescent="0.45">
      <c r="B1" s="167" t="s">
        <v>0</v>
      </c>
      <c r="C1" s="155"/>
      <c r="D1" s="155"/>
      <c r="E1" s="155"/>
      <c r="F1" s="155"/>
      <c r="G1" s="155"/>
      <c r="H1" s="155"/>
      <c r="I1" s="155"/>
      <c r="J1" s="156"/>
    </row>
    <row r="2" spans="2:17" ht="24" x14ac:dyDescent="0.45">
      <c r="B2" s="168" t="s">
        <v>44</v>
      </c>
      <c r="C2" s="139"/>
      <c r="D2" s="139"/>
      <c r="E2" s="139"/>
      <c r="F2" s="139"/>
      <c r="G2" s="139"/>
      <c r="H2" s="139"/>
      <c r="I2" s="139"/>
      <c r="J2" s="157"/>
    </row>
    <row r="3" spans="2:17" ht="24" x14ac:dyDescent="0.45">
      <c r="B3" s="169" t="str">
        <f>سهام!C3</f>
        <v>برای ماه منتهی به 1400/04/31</v>
      </c>
      <c r="C3" s="158"/>
      <c r="D3" s="158"/>
      <c r="E3" s="158"/>
      <c r="F3" s="158"/>
      <c r="G3" s="158"/>
      <c r="H3" s="158"/>
      <c r="I3" s="158"/>
      <c r="J3" s="159"/>
    </row>
    <row r="4" spans="2:17" ht="24" x14ac:dyDescent="0.45">
      <c r="B4" s="28" t="s">
        <v>79</v>
      </c>
      <c r="C4" s="33"/>
      <c r="D4" s="33"/>
      <c r="E4" s="33"/>
      <c r="F4" s="33"/>
      <c r="G4" s="33"/>
      <c r="H4" s="33"/>
      <c r="I4" s="33"/>
      <c r="J4" s="34"/>
    </row>
    <row r="5" spans="2:17" ht="24.75" customHeight="1" x14ac:dyDescent="0.45">
      <c r="B5" s="134" t="s">
        <v>2</v>
      </c>
      <c r="C5" s="134" t="s">
        <v>46</v>
      </c>
      <c r="D5" s="134" t="s">
        <v>46</v>
      </c>
      <c r="E5" s="134" t="s">
        <v>46</v>
      </c>
      <c r="F5" s="134" t="s">
        <v>46</v>
      </c>
      <c r="G5" s="134" t="s">
        <v>47</v>
      </c>
      <c r="H5" s="134" t="s">
        <v>47</v>
      </c>
      <c r="I5" s="134" t="s">
        <v>47</v>
      </c>
      <c r="J5" s="134" t="s">
        <v>47</v>
      </c>
    </row>
    <row r="6" spans="2:17" ht="37.5" x14ac:dyDescent="0.45">
      <c r="B6" s="134" t="s">
        <v>2</v>
      </c>
      <c r="C6" s="99" t="s">
        <v>6</v>
      </c>
      <c r="D6" s="99" t="s">
        <v>8</v>
      </c>
      <c r="E6" s="99" t="s">
        <v>59</v>
      </c>
      <c r="F6" s="100" t="s">
        <v>60</v>
      </c>
      <c r="G6" s="134" t="s">
        <v>6</v>
      </c>
      <c r="H6" s="17" t="s">
        <v>8</v>
      </c>
      <c r="I6" s="134" t="s">
        <v>59</v>
      </c>
      <c r="J6" s="160" t="s">
        <v>60</v>
      </c>
    </row>
    <row r="7" spans="2:17" ht="27" customHeight="1" x14ac:dyDescent="0.45">
      <c r="B7" s="45" t="s">
        <v>98</v>
      </c>
      <c r="C7" s="45">
        <v>104432571</v>
      </c>
      <c r="D7" s="45">
        <v>531157799432</v>
      </c>
      <c r="E7" s="45">
        <v>462120801561</v>
      </c>
      <c r="F7" s="45">
        <v>69036997871</v>
      </c>
      <c r="G7" s="45">
        <v>104432571</v>
      </c>
      <c r="H7" s="45">
        <v>531157799432</v>
      </c>
      <c r="I7" s="45">
        <v>516557925043</v>
      </c>
      <c r="J7" s="45">
        <v>14599874389</v>
      </c>
      <c r="O7" s="13"/>
      <c r="Q7" s="13"/>
    </row>
    <row r="8" spans="2:17" ht="27" customHeight="1" x14ac:dyDescent="0.45">
      <c r="B8" s="45" t="s">
        <v>105</v>
      </c>
      <c r="C8" s="45">
        <v>68984</v>
      </c>
      <c r="D8" s="45">
        <v>9786628888</v>
      </c>
      <c r="E8" s="45">
        <v>10011828335</v>
      </c>
      <c r="F8" s="45">
        <v>-225199446</v>
      </c>
      <c r="G8" s="45">
        <v>68984</v>
      </c>
      <c r="H8" s="45">
        <v>9786628888</v>
      </c>
      <c r="I8" s="45">
        <v>10020040053</v>
      </c>
      <c r="J8" s="45">
        <v>-233411164</v>
      </c>
      <c r="P8" s="13"/>
    </row>
    <row r="9" spans="2:17" ht="27" customHeight="1" x14ac:dyDescent="0.45">
      <c r="B9" s="45" t="s">
        <v>102</v>
      </c>
      <c r="C9" s="45">
        <v>3286280</v>
      </c>
      <c r="D9" s="45">
        <v>46301332223</v>
      </c>
      <c r="E9" s="45">
        <v>37650388245</v>
      </c>
      <c r="F9" s="45">
        <v>8650943978</v>
      </c>
      <c r="G9" s="45">
        <v>3286280</v>
      </c>
      <c r="H9" s="45">
        <v>46301332223</v>
      </c>
      <c r="I9" s="45">
        <v>49764491019</v>
      </c>
      <c r="J9" s="45">
        <v>-3463158795</v>
      </c>
    </row>
    <row r="10" spans="2:17" ht="27" customHeight="1" x14ac:dyDescent="0.45">
      <c r="B10" s="45" t="s">
        <v>99</v>
      </c>
      <c r="C10" s="45">
        <v>10046370</v>
      </c>
      <c r="D10" s="45">
        <v>199670434352</v>
      </c>
      <c r="E10" s="45">
        <v>248482704069</v>
      </c>
      <c r="F10" s="45">
        <v>-48812269716</v>
      </c>
      <c r="G10" s="45">
        <v>10046370</v>
      </c>
      <c r="H10" s="45">
        <v>199670434352</v>
      </c>
      <c r="I10" s="45">
        <v>227574285336</v>
      </c>
      <c r="J10" s="45">
        <v>-27903850983</v>
      </c>
    </row>
    <row r="11" spans="2:17" ht="27" customHeight="1" x14ac:dyDescent="0.45">
      <c r="B11" s="45" t="s">
        <v>101</v>
      </c>
      <c r="C11" s="45">
        <v>344714855</v>
      </c>
      <c r="D11" s="45">
        <v>583847617548</v>
      </c>
      <c r="E11" s="45">
        <v>576461139249</v>
      </c>
      <c r="F11" s="45">
        <v>7386478299</v>
      </c>
      <c r="G11" s="45">
        <v>344714855</v>
      </c>
      <c r="H11" s="45">
        <v>583847617548</v>
      </c>
      <c r="I11" s="45">
        <v>690450148974</v>
      </c>
      <c r="J11" s="45">
        <v>-106602531425</v>
      </c>
    </row>
    <row r="12" spans="2:17" ht="27" customHeight="1" x14ac:dyDescent="0.45">
      <c r="B12" s="45" t="s">
        <v>100</v>
      </c>
      <c r="C12" s="45">
        <v>668583211</v>
      </c>
      <c r="D12" s="45">
        <v>6988065417965</v>
      </c>
      <c r="E12" s="45">
        <v>7474713699317</v>
      </c>
      <c r="F12" s="45">
        <v>-486648281351</v>
      </c>
      <c r="G12" s="45">
        <v>668583211</v>
      </c>
      <c r="H12" s="45">
        <v>6988065417965</v>
      </c>
      <c r="I12" s="45">
        <v>8776489810290</v>
      </c>
      <c r="J12" s="45">
        <v>-1788424392324</v>
      </c>
      <c r="P12" s="13"/>
    </row>
    <row r="13" spans="2:17" ht="27" customHeight="1" x14ac:dyDescent="0.45">
      <c r="B13" s="45" t="s">
        <v>130</v>
      </c>
      <c r="C13" s="45">
        <v>25208178</v>
      </c>
      <c r="D13" s="45">
        <v>94609958311</v>
      </c>
      <c r="E13" s="45">
        <v>99131444843</v>
      </c>
      <c r="F13" s="45">
        <v>-4521486531</v>
      </c>
      <c r="G13" s="45">
        <v>25208178</v>
      </c>
      <c r="H13" s="45">
        <v>94609958311</v>
      </c>
      <c r="I13" s="45">
        <v>99131444843</v>
      </c>
      <c r="J13" s="45">
        <v>-4521486531</v>
      </c>
    </row>
    <row r="14" spans="2:17" ht="27" customHeight="1" x14ac:dyDescent="0.45">
      <c r="B14" s="45" t="s">
        <v>116</v>
      </c>
      <c r="C14" s="45">
        <v>0</v>
      </c>
      <c r="D14" s="45">
        <v>0</v>
      </c>
      <c r="E14" s="45">
        <v>-1828890875493</v>
      </c>
      <c r="F14" s="45">
        <v>1828890875493</v>
      </c>
      <c r="G14" s="45">
        <v>0</v>
      </c>
      <c r="H14" s="45">
        <v>0</v>
      </c>
      <c r="I14" s="45">
        <v>0</v>
      </c>
      <c r="J14" s="45">
        <v>0</v>
      </c>
    </row>
    <row r="15" spans="2:17" ht="33.75" customHeight="1" x14ac:dyDescent="0.55000000000000004">
      <c r="B15" s="173" t="s">
        <v>66</v>
      </c>
      <c r="C15" s="174"/>
      <c r="D15" s="15">
        <f>SUM(D7:D14)</f>
        <v>8453439188719</v>
      </c>
      <c r="E15" s="15">
        <f>SUM(E7:E14)</f>
        <v>7079681130126</v>
      </c>
      <c r="F15" s="16">
        <f>SUM(F7:F14)</f>
        <v>1373758058597</v>
      </c>
      <c r="G15" s="25"/>
      <c r="H15" s="16">
        <f>SUM(H7:H14)</f>
        <v>8453439188719</v>
      </c>
      <c r="I15" s="16">
        <f>SUM(I7:I14)</f>
        <v>10369988145558</v>
      </c>
      <c r="J15" s="16">
        <f>SUM(J7:J14)</f>
        <v>-1916548956833</v>
      </c>
    </row>
    <row r="17" spans="3:7" x14ac:dyDescent="0.45">
      <c r="C17" s="10"/>
      <c r="F17" s="10"/>
      <c r="G17" s="10"/>
    </row>
    <row r="20" spans="3:7" x14ac:dyDescent="0.45">
      <c r="F20" s="13"/>
    </row>
  </sheetData>
  <sortState ref="B8:J16">
    <sortCondition descending="1" ref="B5"/>
  </sortState>
  <mergeCells count="10">
    <mergeCell ref="B1:J1"/>
    <mergeCell ref="B2:J2"/>
    <mergeCell ref="B3:J3"/>
    <mergeCell ref="B15:C15"/>
    <mergeCell ref="G6"/>
    <mergeCell ref="I6"/>
    <mergeCell ref="J6"/>
    <mergeCell ref="G5:J5"/>
    <mergeCell ref="B5:B6"/>
    <mergeCell ref="C5:F5"/>
  </mergeCells>
  <printOptions horizontalCentered="1" verticalCentered="1"/>
  <pageMargins left="0.7" right="0.7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1"/>
  <sheetViews>
    <sheetView rightToLeft="1" view="pageBreakPreview" topLeftCell="A4" zoomScale="90" zoomScaleNormal="100" zoomScaleSheetLayoutView="90" workbookViewId="0">
      <selection activeCell="F20" sqref="F20"/>
    </sheetView>
  </sheetViews>
  <sheetFormatPr defaultRowHeight="18.75" x14ac:dyDescent="0.45"/>
  <cols>
    <col min="1" max="1" width="9.140625" style="1"/>
    <col min="2" max="2" width="27.140625" style="1" customWidth="1"/>
    <col min="3" max="3" width="13.140625" style="1" bestFit="1" customWidth="1"/>
    <col min="4" max="4" width="19" style="1" bestFit="1" customWidth="1"/>
    <col min="5" max="5" width="19.85546875" style="1" bestFit="1" customWidth="1"/>
    <col min="6" max="6" width="19.5703125" style="1" bestFit="1" customWidth="1"/>
    <col min="7" max="7" width="13.140625" style="1" bestFit="1" customWidth="1"/>
    <col min="8" max="8" width="20" style="1" bestFit="1" customWidth="1"/>
    <col min="9" max="9" width="18.7109375" style="1" bestFit="1" customWidth="1"/>
    <col min="10" max="10" width="19.5703125" style="1" bestFit="1" customWidth="1"/>
    <col min="11" max="11" width="15.42578125" style="1" bestFit="1" customWidth="1"/>
    <col min="12" max="12" width="16.140625" style="1" bestFit="1" customWidth="1"/>
    <col min="13" max="16384" width="9.140625" style="1"/>
  </cols>
  <sheetData>
    <row r="1" spans="2:11" ht="24" x14ac:dyDescent="0.45">
      <c r="B1" s="175" t="s">
        <v>0</v>
      </c>
      <c r="C1" s="176"/>
      <c r="D1" s="176"/>
      <c r="E1" s="176"/>
      <c r="F1" s="176"/>
      <c r="G1" s="176"/>
      <c r="H1" s="176"/>
      <c r="I1" s="176"/>
      <c r="J1" s="177"/>
    </row>
    <row r="2" spans="2:11" ht="24" x14ac:dyDescent="0.45">
      <c r="B2" s="178" t="s">
        <v>44</v>
      </c>
      <c r="C2" s="179"/>
      <c r="D2" s="179"/>
      <c r="E2" s="179"/>
      <c r="F2" s="179"/>
      <c r="G2" s="179"/>
      <c r="H2" s="179"/>
      <c r="I2" s="179"/>
      <c r="J2" s="180"/>
    </row>
    <row r="3" spans="2:11" ht="24" x14ac:dyDescent="0.45">
      <c r="B3" s="181" t="str">
        <f>سهام!C3</f>
        <v>برای ماه منتهی به 1400/04/31</v>
      </c>
      <c r="C3" s="182"/>
      <c r="D3" s="182"/>
      <c r="E3" s="182"/>
      <c r="F3" s="182"/>
      <c r="G3" s="182"/>
      <c r="H3" s="182"/>
      <c r="I3" s="182"/>
      <c r="J3" s="183"/>
    </row>
    <row r="4" spans="2:11" ht="24" x14ac:dyDescent="0.45">
      <c r="B4" s="32" t="s">
        <v>79</v>
      </c>
      <c r="C4" s="35"/>
      <c r="D4" s="35"/>
      <c r="E4" s="35"/>
      <c r="F4" s="35"/>
      <c r="G4" s="35"/>
      <c r="H4" s="35"/>
      <c r="I4" s="35"/>
      <c r="J4" s="36"/>
    </row>
    <row r="5" spans="2:11" x14ac:dyDescent="0.45">
      <c r="B5" s="134" t="s">
        <v>2</v>
      </c>
      <c r="C5" s="134" t="s">
        <v>46</v>
      </c>
      <c r="D5" s="134" t="s">
        <v>46</v>
      </c>
      <c r="E5" s="134" t="s">
        <v>46</v>
      </c>
      <c r="F5" s="134" t="s">
        <v>46</v>
      </c>
      <c r="G5" s="134" t="s">
        <v>47</v>
      </c>
      <c r="H5" s="134" t="s">
        <v>47</v>
      </c>
      <c r="I5" s="134" t="s">
        <v>47</v>
      </c>
      <c r="J5" s="134" t="s">
        <v>47</v>
      </c>
    </row>
    <row r="6" spans="2:11" x14ac:dyDescent="0.45">
      <c r="B6" s="134" t="s">
        <v>2</v>
      </c>
      <c r="C6" s="134" t="s">
        <v>6</v>
      </c>
      <c r="D6" s="134" t="s">
        <v>85</v>
      </c>
      <c r="E6" s="134" t="s">
        <v>59</v>
      </c>
      <c r="F6" s="134" t="s">
        <v>61</v>
      </c>
      <c r="G6" s="134" t="s">
        <v>6</v>
      </c>
      <c r="H6" s="134" t="s">
        <v>8</v>
      </c>
      <c r="I6" s="134" t="s">
        <v>59</v>
      </c>
      <c r="J6" s="134" t="s">
        <v>61</v>
      </c>
    </row>
    <row r="7" spans="2:11" ht="27.75" customHeight="1" x14ac:dyDescent="0.45">
      <c r="B7" s="101" t="s">
        <v>99</v>
      </c>
      <c r="C7" s="45">
        <v>59465</v>
      </c>
      <c r="D7" s="45">
        <v>1292994960</v>
      </c>
      <c r="E7" s="45">
        <v>1347024334</v>
      </c>
      <c r="F7" s="45">
        <v>-54029374</v>
      </c>
      <c r="G7" s="45">
        <v>12664596</v>
      </c>
      <c r="H7" s="45">
        <v>260525601129</v>
      </c>
      <c r="I7" s="45">
        <v>233583912047</v>
      </c>
      <c r="J7" s="45">
        <v>26941689082</v>
      </c>
      <c r="K7" s="102"/>
    </row>
    <row r="8" spans="2:11" ht="27.75" customHeight="1" x14ac:dyDescent="0.45">
      <c r="B8" s="101" t="s">
        <v>98</v>
      </c>
      <c r="C8" s="45">
        <v>15720000</v>
      </c>
      <c r="D8" s="45">
        <v>83285136263</v>
      </c>
      <c r="E8" s="45">
        <v>77661256555</v>
      </c>
      <c r="F8" s="45">
        <v>5623879708</v>
      </c>
      <c r="G8" s="45">
        <v>37472876</v>
      </c>
      <c r="H8" s="45">
        <v>287364296840</v>
      </c>
      <c r="I8" s="45">
        <v>280490068369</v>
      </c>
      <c r="J8" s="45">
        <v>6874228471</v>
      </c>
    </row>
    <row r="9" spans="2:11" ht="27.75" customHeight="1" x14ac:dyDescent="0.45">
      <c r="B9" s="101" t="s">
        <v>101</v>
      </c>
      <c r="C9" s="45">
        <v>0</v>
      </c>
      <c r="D9" s="45">
        <v>0</v>
      </c>
      <c r="E9" s="45">
        <v>0</v>
      </c>
      <c r="F9" s="45">
        <v>0</v>
      </c>
      <c r="G9" s="45">
        <v>16623722</v>
      </c>
      <c r="H9" s="45">
        <v>701228705194</v>
      </c>
      <c r="I9" s="45">
        <v>699020115041</v>
      </c>
      <c r="J9" s="45">
        <v>2208590153</v>
      </c>
    </row>
    <row r="10" spans="2:11" ht="27.75" customHeight="1" x14ac:dyDescent="0.45">
      <c r="B10" s="101" t="s">
        <v>105</v>
      </c>
      <c r="C10" s="45">
        <v>0</v>
      </c>
      <c r="D10" s="45">
        <v>0</v>
      </c>
      <c r="E10" s="45">
        <v>0</v>
      </c>
      <c r="F10" s="45">
        <v>0</v>
      </c>
      <c r="G10" s="45">
        <v>330000</v>
      </c>
      <c r="H10" s="45">
        <v>29199939569</v>
      </c>
      <c r="I10" s="45">
        <v>28679790454</v>
      </c>
      <c r="J10" s="45">
        <v>520149115</v>
      </c>
    </row>
    <row r="11" spans="2:11" ht="27.75" customHeight="1" x14ac:dyDescent="0.45">
      <c r="B11" s="101" t="s">
        <v>100</v>
      </c>
      <c r="C11" s="45">
        <v>1771021</v>
      </c>
      <c r="D11" s="45">
        <v>18209904822</v>
      </c>
      <c r="E11" s="45">
        <v>23248187363</v>
      </c>
      <c r="F11" s="45">
        <v>-5038282541</v>
      </c>
      <c r="G11" s="45">
        <v>9853928</v>
      </c>
      <c r="H11" s="45">
        <v>283244459183</v>
      </c>
      <c r="I11" s="45">
        <v>298659339781</v>
      </c>
      <c r="J11" s="45">
        <v>-15414880598</v>
      </c>
    </row>
    <row r="12" spans="2:11" ht="27.75" customHeight="1" x14ac:dyDescent="0.45">
      <c r="B12" s="101" t="s">
        <v>102</v>
      </c>
      <c r="C12" s="45">
        <v>935000</v>
      </c>
      <c r="D12" s="45">
        <v>12264519501</v>
      </c>
      <c r="E12" s="45">
        <v>14471407055</v>
      </c>
      <c r="F12" s="45">
        <v>-2206887554</v>
      </c>
      <c r="G12" s="45">
        <v>18645416</v>
      </c>
      <c r="H12" s="45">
        <v>317953623547</v>
      </c>
      <c r="I12" s="45">
        <v>337325759824</v>
      </c>
      <c r="J12" s="45">
        <v>-19372136277</v>
      </c>
    </row>
    <row r="13" spans="2:11" ht="27.75" customHeight="1" x14ac:dyDescent="0.45">
      <c r="B13" s="101" t="s">
        <v>103</v>
      </c>
      <c r="C13" s="45">
        <v>0</v>
      </c>
      <c r="D13" s="45">
        <v>0</v>
      </c>
      <c r="E13" s="45">
        <v>0</v>
      </c>
      <c r="F13" s="45">
        <v>0</v>
      </c>
      <c r="G13" s="45">
        <v>111811</v>
      </c>
      <c r="H13" s="45">
        <v>1441295044</v>
      </c>
      <c r="I13" s="45">
        <v>2032922771</v>
      </c>
      <c r="J13" s="45">
        <v>-591627726</v>
      </c>
    </row>
    <row r="14" spans="2:11" ht="27.75" customHeight="1" x14ac:dyDescent="0.45">
      <c r="B14" s="101" t="s">
        <v>116</v>
      </c>
      <c r="C14" s="45">
        <v>372171570</v>
      </c>
      <c r="D14" s="45">
        <v>4327983071250</v>
      </c>
      <c r="E14" s="45">
        <v>4327983071250</v>
      </c>
      <c r="F14" s="45">
        <v>0</v>
      </c>
      <c r="G14" s="45">
        <v>372171570</v>
      </c>
      <c r="H14" s="45">
        <v>4327983071250</v>
      </c>
      <c r="I14" s="45">
        <v>4327983071250</v>
      </c>
      <c r="J14" s="45">
        <v>0</v>
      </c>
    </row>
    <row r="15" spans="2:11" ht="27.75" customHeight="1" x14ac:dyDescent="0.45">
      <c r="B15" s="101" t="s">
        <v>89</v>
      </c>
      <c r="C15" s="45">
        <v>0</v>
      </c>
      <c r="D15" s="45">
        <v>0</v>
      </c>
      <c r="E15" s="45">
        <v>0</v>
      </c>
      <c r="F15" s="45">
        <v>0</v>
      </c>
      <c r="G15" s="45">
        <v>1900</v>
      </c>
      <c r="H15" s="45">
        <v>1872489401</v>
      </c>
      <c r="I15" s="45">
        <v>1872700607</v>
      </c>
      <c r="J15" s="45">
        <v>-211206</v>
      </c>
    </row>
    <row r="16" spans="2:11" ht="27.75" customHeight="1" x14ac:dyDescent="0.45">
      <c r="B16" s="101" t="s">
        <v>88</v>
      </c>
      <c r="C16" s="45">
        <v>0</v>
      </c>
      <c r="D16" s="45">
        <v>0</v>
      </c>
      <c r="E16" s="45">
        <v>0</v>
      </c>
      <c r="F16" s="45">
        <v>0</v>
      </c>
      <c r="G16" s="45">
        <v>3800</v>
      </c>
      <c r="H16" s="45">
        <v>3057914576</v>
      </c>
      <c r="I16" s="45">
        <v>3059835209</v>
      </c>
      <c r="J16" s="45">
        <v>-1920633</v>
      </c>
    </row>
    <row r="17" spans="2:10" ht="27.75" customHeight="1" x14ac:dyDescent="0.45">
      <c r="B17" s="101" t="s">
        <v>111</v>
      </c>
      <c r="C17" s="45">
        <v>0</v>
      </c>
      <c r="D17" s="45">
        <v>0</v>
      </c>
      <c r="E17" s="45">
        <v>0</v>
      </c>
      <c r="F17" s="45">
        <v>0</v>
      </c>
      <c r="G17" s="45">
        <v>20000</v>
      </c>
      <c r="H17" s="45">
        <v>19985500000</v>
      </c>
      <c r="I17" s="45">
        <v>20014520012</v>
      </c>
      <c r="J17" s="45">
        <v>-29020012</v>
      </c>
    </row>
    <row r="18" spans="2:10" ht="36" customHeight="1" x14ac:dyDescent="0.55000000000000004">
      <c r="B18" s="173" t="s">
        <v>66</v>
      </c>
      <c r="C18" s="174"/>
      <c r="D18" s="15">
        <f>SUM(D7:D17)</f>
        <v>4443035626796</v>
      </c>
      <c r="E18" s="15">
        <f t="shared" ref="E18:F18" si="0">SUM(E7:E17)</f>
        <v>4444710946557</v>
      </c>
      <c r="F18" s="45">
        <f t="shared" si="0"/>
        <v>-1675319761</v>
      </c>
      <c r="G18" s="22"/>
      <c r="H18" s="15">
        <f>SUM(H7:H17)</f>
        <v>6233856895733</v>
      </c>
      <c r="I18" s="15">
        <f t="shared" ref="I18:J18" si="1">SUM(I7:I17)</f>
        <v>6232722035365</v>
      </c>
      <c r="J18" s="15">
        <f t="shared" si="1"/>
        <v>1134860369</v>
      </c>
    </row>
    <row r="20" spans="2:10" x14ac:dyDescent="0.45">
      <c r="C20" s="10"/>
      <c r="G20" s="10"/>
    </row>
    <row r="21" spans="2:10" x14ac:dyDescent="0.45">
      <c r="G21" s="10"/>
    </row>
  </sheetData>
  <sortState ref="B7:J17">
    <sortCondition descending="1" ref="B7"/>
  </sortState>
  <mergeCells count="15">
    <mergeCell ref="B1:J1"/>
    <mergeCell ref="B2:J2"/>
    <mergeCell ref="B3:J3"/>
    <mergeCell ref="B18:C18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5"/>
  <sheetViews>
    <sheetView rightToLeft="1" view="pageBreakPreview" topLeftCell="A7" zoomScale="90" zoomScaleNormal="100" zoomScaleSheetLayoutView="90" workbookViewId="0">
      <selection activeCell="N11" sqref="N11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21" style="1" bestFit="1" customWidth="1"/>
    <col min="5" max="5" width="22.28515625" style="1" customWidth="1"/>
    <col min="6" max="6" width="21" style="1" bestFit="1" customWidth="1"/>
    <col min="7" max="7" width="16.85546875" style="1" customWidth="1"/>
    <col min="8" max="8" width="17.85546875" style="1" customWidth="1"/>
    <col min="9" max="9" width="20.42578125" style="1" bestFit="1" customWidth="1"/>
    <col min="10" max="10" width="19.140625" style="1" customWidth="1"/>
    <col min="11" max="11" width="21" style="1" bestFit="1" customWidth="1"/>
    <col min="12" max="12" width="12" style="1" customWidth="1"/>
    <col min="13" max="13" width="5" style="1" customWidth="1"/>
    <col min="14" max="14" width="10.7109375" style="1" bestFit="1" customWidth="1"/>
    <col min="15" max="16384" width="9.140625" style="1"/>
  </cols>
  <sheetData>
    <row r="1" spans="2:14" ht="24" x14ac:dyDescent="0.45">
      <c r="B1" s="29"/>
      <c r="C1" s="176" t="s">
        <v>0</v>
      </c>
      <c r="D1" s="176"/>
      <c r="E1" s="176"/>
      <c r="F1" s="176"/>
      <c r="G1" s="176"/>
      <c r="H1" s="176"/>
      <c r="I1" s="176"/>
      <c r="J1" s="176"/>
      <c r="K1" s="176"/>
      <c r="L1" s="177"/>
    </row>
    <row r="2" spans="2:14" ht="24" x14ac:dyDescent="0.45">
      <c r="B2" s="30"/>
      <c r="C2" s="179" t="s">
        <v>44</v>
      </c>
      <c r="D2" s="179"/>
      <c r="E2" s="179"/>
      <c r="F2" s="179"/>
      <c r="G2" s="179"/>
      <c r="H2" s="179"/>
      <c r="I2" s="179"/>
      <c r="J2" s="179"/>
      <c r="K2" s="179"/>
      <c r="L2" s="180"/>
    </row>
    <row r="3" spans="2:14" ht="24" x14ac:dyDescent="0.45">
      <c r="B3" s="31" t="s">
        <v>79</v>
      </c>
      <c r="C3" s="182" t="str">
        <f>سهام!C3</f>
        <v>برای ماه منتهی به 1400/04/31</v>
      </c>
      <c r="D3" s="182"/>
      <c r="E3" s="182"/>
      <c r="F3" s="182"/>
      <c r="G3" s="182"/>
      <c r="H3" s="182"/>
      <c r="I3" s="182"/>
      <c r="J3" s="182"/>
      <c r="K3" s="182"/>
      <c r="L3" s="183"/>
    </row>
    <row r="4" spans="2:14" x14ac:dyDescent="0.45">
      <c r="B4" s="134" t="s">
        <v>2</v>
      </c>
      <c r="C4" s="184" t="s">
        <v>46</v>
      </c>
      <c r="D4" s="185"/>
      <c r="E4" s="185"/>
      <c r="F4" s="185"/>
      <c r="G4" s="185"/>
      <c r="H4" s="134" t="s">
        <v>47</v>
      </c>
      <c r="I4" s="134" t="s">
        <v>47</v>
      </c>
      <c r="J4" s="134" t="s">
        <v>47</v>
      </c>
      <c r="K4" s="134" t="s">
        <v>47</v>
      </c>
      <c r="L4" s="134" t="s">
        <v>47</v>
      </c>
    </row>
    <row r="5" spans="2:14" ht="73.5" customHeight="1" x14ac:dyDescent="0.45">
      <c r="B5" s="134" t="s">
        <v>2</v>
      </c>
      <c r="C5" s="134" t="s">
        <v>62</v>
      </c>
      <c r="D5" s="134" t="s">
        <v>63</v>
      </c>
      <c r="E5" s="134" t="s">
        <v>64</v>
      </c>
      <c r="F5" s="47" t="s">
        <v>87</v>
      </c>
      <c r="G5" s="160" t="s">
        <v>86</v>
      </c>
      <c r="H5" s="59" t="s">
        <v>62</v>
      </c>
      <c r="I5" s="134" t="s">
        <v>63</v>
      </c>
      <c r="J5" s="134" t="s">
        <v>64</v>
      </c>
      <c r="K5" s="18" t="s">
        <v>87</v>
      </c>
      <c r="L5" s="59" t="s">
        <v>86</v>
      </c>
    </row>
    <row r="6" spans="2:14" ht="32.25" customHeight="1" x14ac:dyDescent="0.45">
      <c r="B6" s="45" t="s">
        <v>100</v>
      </c>
      <c r="C6" s="45">
        <v>0</v>
      </c>
      <c r="D6" s="45">
        <v>-486648281351</v>
      </c>
      <c r="E6" s="45">
        <v>-5038282541</v>
      </c>
      <c r="F6" s="45">
        <v>-491686563892</v>
      </c>
      <c r="G6" s="114" t="s">
        <v>133</v>
      </c>
      <c r="H6" s="45">
        <v>270620996159</v>
      </c>
      <c r="I6" s="45">
        <v>-1788424392324</v>
      </c>
      <c r="J6" s="45">
        <v>-15414880598</v>
      </c>
      <c r="K6" s="45">
        <v>-1533218276763</v>
      </c>
      <c r="L6" s="78">
        <f>K6/K15</f>
        <v>0.95679681690452689</v>
      </c>
    </row>
    <row r="7" spans="2:14" ht="32.25" customHeight="1" x14ac:dyDescent="0.45">
      <c r="B7" s="45" t="s">
        <v>101</v>
      </c>
      <c r="C7" s="45">
        <v>0</v>
      </c>
      <c r="D7" s="45">
        <v>7386478299</v>
      </c>
      <c r="E7" s="45">
        <v>0</v>
      </c>
      <c r="F7" s="45">
        <v>7386478299</v>
      </c>
      <c r="G7" s="104">
        <f>F7/F15</f>
        <v>5.3834058908621531E-3</v>
      </c>
      <c r="H7" s="45">
        <v>816053910</v>
      </c>
      <c r="I7" s="45">
        <v>-106602531425</v>
      </c>
      <c r="J7" s="45">
        <v>2208590153</v>
      </c>
      <c r="K7" s="45">
        <v>-103577887362</v>
      </c>
      <c r="L7" s="78">
        <f>K7/K15</f>
        <v>6.4637236870726561E-2</v>
      </c>
      <c r="N7" s="13"/>
    </row>
    <row r="8" spans="2:14" ht="32.25" customHeight="1" x14ac:dyDescent="0.45">
      <c r="B8" s="45" t="s">
        <v>102</v>
      </c>
      <c r="C8" s="45">
        <v>0</v>
      </c>
      <c r="D8" s="45">
        <v>8650943978</v>
      </c>
      <c r="E8" s="45">
        <v>-2206887554</v>
      </c>
      <c r="F8" s="45">
        <v>6444056424</v>
      </c>
      <c r="G8" s="78">
        <f>F8/F15</f>
        <v>4.6965509014906676E-3</v>
      </c>
      <c r="H8" s="45">
        <v>1661270562</v>
      </c>
      <c r="I8" s="45">
        <v>-3463158795</v>
      </c>
      <c r="J8" s="45">
        <v>-19372136277</v>
      </c>
      <c r="K8" s="45">
        <v>-21174024510</v>
      </c>
      <c r="L8" s="78">
        <f>K8/K15</f>
        <v>1.3213538841317924E-2</v>
      </c>
    </row>
    <row r="9" spans="2:14" ht="32.25" customHeight="1" x14ac:dyDescent="0.45">
      <c r="B9" s="45" t="s">
        <v>105</v>
      </c>
      <c r="C9" s="45">
        <v>0</v>
      </c>
      <c r="D9" s="45">
        <v>-225199446</v>
      </c>
      <c r="E9" s="45">
        <v>0</v>
      </c>
      <c r="F9" s="45">
        <v>-225199446</v>
      </c>
      <c r="G9" s="113">
        <f>F9/F15</f>
        <v>-1.6412964001795321E-4</v>
      </c>
      <c r="H9" s="45">
        <v>2685600</v>
      </c>
      <c r="I9" s="45">
        <v>-233411164</v>
      </c>
      <c r="J9" s="45">
        <v>520149115</v>
      </c>
      <c r="K9" s="45">
        <v>289423551</v>
      </c>
      <c r="L9" s="114" t="s">
        <v>127</v>
      </c>
    </row>
    <row r="10" spans="2:14" ht="32.25" customHeight="1" x14ac:dyDescent="0.45">
      <c r="B10" s="45" t="s">
        <v>99</v>
      </c>
      <c r="C10" s="45">
        <v>0</v>
      </c>
      <c r="D10" s="45">
        <v>-48812269716</v>
      </c>
      <c r="E10" s="45">
        <v>-54029374</v>
      </c>
      <c r="F10" s="45">
        <v>-48866299090</v>
      </c>
      <c r="G10" s="113">
        <f>F10/F15</f>
        <v>-3.5614688317889269E-2</v>
      </c>
      <c r="H10" s="45">
        <v>10229818500</v>
      </c>
      <c r="I10" s="45">
        <v>-27903850983</v>
      </c>
      <c r="J10" s="45">
        <v>26941689082</v>
      </c>
      <c r="K10" s="45">
        <v>9267656599</v>
      </c>
      <c r="L10" s="114" t="s">
        <v>131</v>
      </c>
    </row>
    <row r="11" spans="2:14" ht="32.25" customHeight="1" x14ac:dyDescent="0.45">
      <c r="B11" s="45" t="s">
        <v>98</v>
      </c>
      <c r="C11" s="45">
        <v>0</v>
      </c>
      <c r="D11" s="45">
        <v>69036997871</v>
      </c>
      <c r="E11" s="45">
        <v>5623879708</v>
      </c>
      <c r="F11" s="45">
        <v>74660877579</v>
      </c>
      <c r="G11" s="113">
        <f>F11/F15</f>
        <v>5.4414267788499553E-2</v>
      </c>
      <c r="H11" s="45">
        <v>29602937700</v>
      </c>
      <c r="I11" s="45">
        <v>14599874389</v>
      </c>
      <c r="J11" s="45">
        <v>6874228471</v>
      </c>
      <c r="K11" s="45">
        <v>51077040560</v>
      </c>
      <c r="L11" s="114" t="s">
        <v>132</v>
      </c>
    </row>
    <row r="12" spans="2:14" ht="32.25" customHeight="1" x14ac:dyDescent="0.45">
      <c r="B12" s="45" t="s">
        <v>103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-591627726</v>
      </c>
      <c r="K12" s="45">
        <v>-591627726</v>
      </c>
      <c r="L12" s="45">
        <f>K12/K15</f>
        <v>3.6920217662965188E-4</v>
      </c>
    </row>
    <row r="13" spans="2:14" ht="32.25" customHeight="1" x14ac:dyDescent="0.45">
      <c r="B13" s="45" t="s">
        <v>130</v>
      </c>
      <c r="C13" s="45">
        <v>0</v>
      </c>
      <c r="D13" s="45">
        <v>-4521486531</v>
      </c>
      <c r="E13" s="45">
        <v>0</v>
      </c>
      <c r="F13" s="45">
        <v>-4521486531</v>
      </c>
      <c r="G13" s="113">
        <f>F13/F15</f>
        <v>-3.2953453920976966E-3</v>
      </c>
      <c r="H13" s="45">
        <v>0</v>
      </c>
      <c r="I13" s="45">
        <v>-4521486531</v>
      </c>
      <c r="J13" s="45">
        <v>0</v>
      </c>
      <c r="K13" s="45">
        <v>-4521486531</v>
      </c>
      <c r="L13" s="113">
        <f>K13/K15</f>
        <v>2.8216099338908502E-3</v>
      </c>
    </row>
    <row r="14" spans="2:14" ht="32.25" customHeight="1" x14ac:dyDescent="0.45">
      <c r="B14" s="45" t="s">
        <v>116</v>
      </c>
      <c r="C14" s="45"/>
      <c r="D14" s="45">
        <v>1828890875493</v>
      </c>
      <c r="E14" s="45">
        <v>0</v>
      </c>
      <c r="F14" s="45">
        <v>1828890875493</v>
      </c>
      <c r="G14" s="104">
        <f>F14/F15</f>
        <v>1.3329304594594136</v>
      </c>
      <c r="H14" s="45">
        <v>0</v>
      </c>
      <c r="I14" s="45">
        <v>0</v>
      </c>
      <c r="J14" s="45">
        <v>0</v>
      </c>
      <c r="K14" s="45">
        <v>0</v>
      </c>
      <c r="L14" s="113">
        <v>0</v>
      </c>
    </row>
    <row r="15" spans="2:14" ht="27.75" customHeight="1" x14ac:dyDescent="0.45">
      <c r="B15" s="65" t="s">
        <v>104</v>
      </c>
      <c r="C15" s="16">
        <f>SUM(C6:C14)</f>
        <v>0</v>
      </c>
      <c r="D15" s="16">
        <f>SUM(D6:D14)</f>
        <v>1373758058597</v>
      </c>
      <c r="E15" s="16">
        <f>SUM(E6:E14)</f>
        <v>-1675319761</v>
      </c>
      <c r="F15" s="16">
        <f>SUM(F6:F14)</f>
        <v>1372082738836</v>
      </c>
      <c r="G15" s="98">
        <v>1</v>
      </c>
      <c r="H15" s="16">
        <f>SUM(H6:H14)</f>
        <v>312933762431</v>
      </c>
      <c r="I15" s="16">
        <f>SUM(I6:I14)</f>
        <v>-1916548956833</v>
      </c>
      <c r="J15" s="16">
        <f>SUM(J6:J14)</f>
        <v>1166012220</v>
      </c>
      <c r="K15" s="16">
        <f>SUM(K6:K14)</f>
        <v>-1602449182182</v>
      </c>
      <c r="L15" s="98">
        <v>1</v>
      </c>
    </row>
    <row r="16" spans="2:14" ht="33" hidden="1" customHeight="1" x14ac:dyDescent="0.45">
      <c r="B16" s="81" t="s">
        <v>78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</row>
    <row r="17" spans="2:12" ht="34.5" customHeight="1" x14ac:dyDescent="0.45"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</row>
    <row r="18" spans="2:12" x14ac:dyDescent="0.45">
      <c r="E18" s="21"/>
      <c r="F18" s="19"/>
      <c r="G18" s="46"/>
      <c r="H18" s="10"/>
    </row>
    <row r="19" spans="2:12" x14ac:dyDescent="0.45">
      <c r="E19" s="21"/>
      <c r="F19" s="19"/>
      <c r="G19" s="20"/>
      <c r="I19" s="10"/>
    </row>
    <row r="20" spans="2:12" x14ac:dyDescent="0.45">
      <c r="E20" s="21"/>
      <c r="F20" s="19"/>
      <c r="G20" s="19"/>
    </row>
    <row r="21" spans="2:12" x14ac:dyDescent="0.45">
      <c r="E21" s="21"/>
      <c r="F21" s="19"/>
      <c r="G21" s="105"/>
    </row>
    <row r="22" spans="2:12" x14ac:dyDescent="0.45">
      <c r="E22" s="21"/>
      <c r="F22" s="19"/>
      <c r="G22" s="20"/>
      <c r="I22" s="13"/>
    </row>
    <row r="23" spans="2:12" x14ac:dyDescent="0.45">
      <c r="E23" s="21"/>
      <c r="F23" s="19"/>
      <c r="G23" s="20"/>
    </row>
    <row r="24" spans="2:12" x14ac:dyDescent="0.45">
      <c r="E24" s="21"/>
      <c r="F24" s="19"/>
      <c r="G24" s="19"/>
    </row>
    <row r="25" spans="2:12" x14ac:dyDescent="0.45">
      <c r="F25" s="13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6" orientation="landscape" r:id="rId1"/>
  <ignoredErrors>
    <ignoredError sqref="L9:L11 G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2"/>
  <sheetViews>
    <sheetView rightToLeft="1" view="pageBreakPreview" zoomScale="90" zoomScaleNormal="100" zoomScaleSheetLayoutView="90" workbookViewId="0">
      <selection activeCell="E20" sqref="E20"/>
    </sheetView>
  </sheetViews>
  <sheetFormatPr defaultRowHeight="18.75" x14ac:dyDescent="0.45"/>
  <cols>
    <col min="1" max="1" width="3.85546875" style="1" customWidth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3.710937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29"/>
      <c r="C1" s="176" t="s">
        <v>0</v>
      </c>
      <c r="D1" s="176"/>
      <c r="E1" s="176"/>
      <c r="F1" s="176"/>
      <c r="G1" s="176"/>
      <c r="H1" s="176"/>
      <c r="I1" s="176"/>
      <c r="J1" s="177"/>
    </row>
    <row r="2" spans="2:10" ht="24" x14ac:dyDescent="0.45">
      <c r="B2" s="30"/>
      <c r="C2" s="179" t="s">
        <v>44</v>
      </c>
      <c r="D2" s="179"/>
      <c r="E2" s="179"/>
      <c r="F2" s="179"/>
      <c r="G2" s="179"/>
      <c r="H2" s="179"/>
      <c r="I2" s="179"/>
      <c r="J2" s="180"/>
    </row>
    <row r="3" spans="2:10" ht="24" x14ac:dyDescent="0.45">
      <c r="B3" s="32" t="s">
        <v>80</v>
      </c>
      <c r="C3" s="182" t="str">
        <f>سهام!C3</f>
        <v>برای ماه منتهی به 1400/04/31</v>
      </c>
      <c r="D3" s="182"/>
      <c r="E3" s="182"/>
      <c r="F3" s="182"/>
      <c r="G3" s="182"/>
      <c r="H3" s="182"/>
      <c r="I3" s="182"/>
      <c r="J3" s="183"/>
    </row>
    <row r="4" spans="2:10" x14ac:dyDescent="0.45">
      <c r="B4" s="134" t="s">
        <v>48</v>
      </c>
      <c r="C4" s="134" t="s">
        <v>46</v>
      </c>
      <c r="D4" s="134" t="s">
        <v>46</v>
      </c>
      <c r="E4" s="134" t="s">
        <v>46</v>
      </c>
      <c r="F4" s="134" t="s">
        <v>46</v>
      </c>
      <c r="G4" s="134" t="s">
        <v>47</v>
      </c>
      <c r="H4" s="134" t="s">
        <v>47</v>
      </c>
      <c r="I4" s="134" t="s">
        <v>47</v>
      </c>
      <c r="J4" s="134" t="s">
        <v>47</v>
      </c>
    </row>
    <row r="5" spans="2:10" x14ac:dyDescent="0.45">
      <c r="B5" s="134" t="s">
        <v>48</v>
      </c>
      <c r="C5" s="134" t="s">
        <v>65</v>
      </c>
      <c r="D5" s="134" t="s">
        <v>63</v>
      </c>
      <c r="E5" s="134" t="s">
        <v>64</v>
      </c>
      <c r="F5" s="134" t="s">
        <v>66</v>
      </c>
      <c r="G5" s="134" t="s">
        <v>65</v>
      </c>
      <c r="H5" s="134" t="s">
        <v>63</v>
      </c>
      <c r="I5" s="134" t="s">
        <v>64</v>
      </c>
      <c r="J5" s="134" t="s">
        <v>66</v>
      </c>
    </row>
    <row r="6" spans="2:10" ht="22.5" customHeight="1" x14ac:dyDescent="0.45">
      <c r="B6" s="45" t="s">
        <v>111</v>
      </c>
      <c r="C6" s="45">
        <v>0</v>
      </c>
      <c r="D6" s="45">
        <v>0</v>
      </c>
      <c r="E6" s="45">
        <v>0</v>
      </c>
      <c r="F6" s="45">
        <v>0</v>
      </c>
      <c r="G6" s="45">
        <v>388664648</v>
      </c>
      <c r="H6" s="45">
        <v>0</v>
      </c>
      <c r="I6" s="45">
        <v>-29020012</v>
      </c>
      <c r="J6" s="45">
        <v>359644636</v>
      </c>
    </row>
    <row r="7" spans="2:10" ht="24.75" customHeight="1" x14ac:dyDescent="0.45">
      <c r="B7" s="45" t="s">
        <v>89</v>
      </c>
      <c r="C7" s="45">
        <v>0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-211206</v>
      </c>
      <c r="J7" s="45">
        <v>-211206</v>
      </c>
    </row>
    <row r="8" spans="2:10" ht="24.75" customHeight="1" x14ac:dyDescent="0.45">
      <c r="B8" s="45" t="s">
        <v>88</v>
      </c>
      <c r="C8" s="45">
        <v>0</v>
      </c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-1920633</v>
      </c>
      <c r="J8" s="45">
        <v>-1920633</v>
      </c>
    </row>
    <row r="9" spans="2:10" ht="24" x14ac:dyDescent="0.45">
      <c r="B9" s="5" t="s">
        <v>66</v>
      </c>
      <c r="C9" s="45">
        <f>SUM(C6:C8)</f>
        <v>0</v>
      </c>
      <c r="D9" s="45">
        <f>SUM(D6:D8)</f>
        <v>0</v>
      </c>
      <c r="E9" s="45">
        <f>SUM(E6:E8)</f>
        <v>0</v>
      </c>
      <c r="F9" s="45">
        <f>SUM(F6:F8)</f>
        <v>0</v>
      </c>
      <c r="G9" s="80">
        <f>SUM(G6:G8)</f>
        <v>388664648</v>
      </c>
      <c r="H9" s="45">
        <f t="shared" ref="H9" si="0">SUM(H6:H8)</f>
        <v>0</v>
      </c>
      <c r="I9" s="45">
        <f>SUM(I6:I8)</f>
        <v>-31151851</v>
      </c>
      <c r="J9" s="45">
        <f>SUM(J6:J8)</f>
        <v>357512797</v>
      </c>
    </row>
    <row r="10" spans="2:10" x14ac:dyDescent="0.45">
      <c r="D10" s="12"/>
    </row>
    <row r="12" spans="2:10" x14ac:dyDescent="0.45">
      <c r="F12" s="12"/>
      <c r="I12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B1:M19"/>
  <sheetViews>
    <sheetView rightToLeft="1" view="pageBreakPreview" topLeftCell="A4" zoomScaleNormal="100" zoomScaleSheetLayoutView="100" workbookViewId="0">
      <selection activeCell="E15" sqref="E15"/>
    </sheetView>
  </sheetViews>
  <sheetFormatPr defaultRowHeight="18.75" x14ac:dyDescent="0.45"/>
  <cols>
    <col min="1" max="1" width="3.7109375" style="1" customWidth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6" style="1" bestFit="1" customWidth="1"/>
    <col min="8" max="8" width="4.140625" style="1" customWidth="1"/>
    <col min="9" max="10" width="9.140625" style="1"/>
    <col min="11" max="11" width="18.28515625" style="1" hidden="1" customWidth="1"/>
    <col min="12" max="12" width="15.5703125" style="1" hidden="1" customWidth="1"/>
    <col min="13" max="13" width="19.85546875" style="1" hidden="1" customWidth="1"/>
    <col min="14" max="14" width="0" style="1" hidden="1" customWidth="1"/>
    <col min="15" max="16384" width="9.140625" style="1"/>
  </cols>
  <sheetData>
    <row r="1" spans="2:13" ht="24" x14ac:dyDescent="0.45">
      <c r="B1" s="29"/>
      <c r="C1" s="176" t="s">
        <v>0</v>
      </c>
      <c r="D1" s="176"/>
      <c r="E1" s="176"/>
      <c r="F1" s="176"/>
      <c r="G1" s="177"/>
    </row>
    <row r="2" spans="2:13" ht="24" x14ac:dyDescent="0.45">
      <c r="B2" s="30"/>
      <c r="C2" s="179" t="s">
        <v>44</v>
      </c>
      <c r="D2" s="179"/>
      <c r="E2" s="179"/>
      <c r="F2" s="179"/>
      <c r="G2" s="180"/>
    </row>
    <row r="3" spans="2:13" ht="24" x14ac:dyDescent="0.45">
      <c r="B3" s="32" t="s">
        <v>80</v>
      </c>
      <c r="C3" s="182" t="str">
        <f>سهام!C3</f>
        <v>برای ماه منتهی به 1400/04/31</v>
      </c>
      <c r="D3" s="182"/>
      <c r="E3" s="182"/>
      <c r="F3" s="182"/>
      <c r="G3" s="183"/>
    </row>
    <row r="4" spans="2:13" x14ac:dyDescent="0.45">
      <c r="B4" s="134" t="s">
        <v>67</v>
      </c>
      <c r="C4" s="134" t="s">
        <v>67</v>
      </c>
      <c r="D4" s="134" t="s">
        <v>46</v>
      </c>
      <c r="E4" s="134" t="s">
        <v>46</v>
      </c>
      <c r="F4" s="134" t="s">
        <v>47</v>
      </c>
      <c r="G4" s="134" t="s">
        <v>47</v>
      </c>
    </row>
    <row r="5" spans="2:13" x14ac:dyDescent="0.45">
      <c r="B5" s="134" t="s">
        <v>68</v>
      </c>
      <c r="C5" s="134" t="s">
        <v>37</v>
      </c>
      <c r="D5" s="134" t="s">
        <v>69</v>
      </c>
      <c r="E5" s="134" t="s">
        <v>70</v>
      </c>
      <c r="F5" s="134" t="s">
        <v>69</v>
      </c>
      <c r="G5" s="134" t="s">
        <v>70</v>
      </c>
    </row>
    <row r="6" spans="2:13" ht="32.25" customHeight="1" x14ac:dyDescent="0.45">
      <c r="B6" s="3" t="s">
        <v>43</v>
      </c>
      <c r="C6" s="58" t="s">
        <v>118</v>
      </c>
      <c r="D6" s="77">
        <v>14066093</v>
      </c>
      <c r="E6" s="118">
        <f t="shared" ref="E6:E11" si="0">D6/L6</f>
        <v>4.6638519016265205E-4</v>
      </c>
      <c r="F6" s="110">
        <v>2488485328</v>
      </c>
      <c r="G6" s="118">
        <f t="shared" ref="G6:G11" si="1">F6/M6</f>
        <v>1.2408924964393785E-3</v>
      </c>
      <c r="K6" s="120">
        <v>1975239790496</v>
      </c>
      <c r="L6" s="120">
        <v>30159819172.419353</v>
      </c>
      <c r="M6" s="122">
        <f>L6+K6</f>
        <v>2005399609668.4194</v>
      </c>
    </row>
    <row r="7" spans="2:13" ht="36.75" customHeight="1" x14ac:dyDescent="0.45">
      <c r="B7" s="3" t="s">
        <v>43</v>
      </c>
      <c r="C7" s="58" t="s">
        <v>117</v>
      </c>
      <c r="D7" s="77">
        <v>155948712</v>
      </c>
      <c r="E7" s="121">
        <f t="shared" si="0"/>
        <v>3.5700432307058366E-3</v>
      </c>
      <c r="F7" s="110">
        <v>178315835</v>
      </c>
      <c r="G7" s="121">
        <f t="shared" si="1"/>
        <v>8.832228385051079E-5</v>
      </c>
      <c r="L7" s="1">
        <v>43682583633.354836</v>
      </c>
      <c r="M7" s="122">
        <f>L7+K6</f>
        <v>2018922374129.3547</v>
      </c>
    </row>
    <row r="8" spans="2:13" ht="32.25" customHeight="1" x14ac:dyDescent="0.45">
      <c r="B8" s="3" t="s">
        <v>43</v>
      </c>
      <c r="C8" s="58" t="s">
        <v>119</v>
      </c>
      <c r="D8" s="77">
        <v>11037259</v>
      </c>
      <c r="E8" s="121">
        <f t="shared" si="0"/>
        <v>3.7688020839631007E-3</v>
      </c>
      <c r="F8" s="110">
        <v>11122190</v>
      </c>
      <c r="G8" s="110">
        <f t="shared" si="1"/>
        <v>5.6224688126470086E-6</v>
      </c>
      <c r="L8" s="1">
        <v>2928585464.0564518</v>
      </c>
      <c r="M8" s="122">
        <f>L8+K6</f>
        <v>1978168375960.0564</v>
      </c>
    </row>
    <row r="9" spans="2:13" ht="32.25" customHeight="1" x14ac:dyDescent="0.45">
      <c r="B9" s="3" t="s">
        <v>43</v>
      </c>
      <c r="C9" s="58" t="s">
        <v>121</v>
      </c>
      <c r="D9" s="77">
        <v>4076177</v>
      </c>
      <c r="E9" s="121">
        <f t="shared" si="0"/>
        <v>3.7263623761664752E-4</v>
      </c>
      <c r="F9" s="110">
        <v>10474337</v>
      </c>
      <c r="G9" s="110">
        <f t="shared" si="1"/>
        <v>5.273612997573223E-6</v>
      </c>
      <c r="L9" s="1">
        <v>10938756321.905008</v>
      </c>
      <c r="M9" s="122">
        <f>L9+K6</f>
        <v>1986178546817.905</v>
      </c>
    </row>
    <row r="10" spans="2:13" ht="32.25" customHeight="1" x14ac:dyDescent="0.45">
      <c r="B10" s="3" t="s">
        <v>43</v>
      </c>
      <c r="C10" s="58" t="s">
        <v>120</v>
      </c>
      <c r="D10" s="77">
        <v>9643819</v>
      </c>
      <c r="E10" s="121">
        <f t="shared" si="0"/>
        <v>1.7479531083505163E-3</v>
      </c>
      <c r="F10" s="110">
        <v>9728750</v>
      </c>
      <c r="G10" s="110">
        <f t="shared" si="1"/>
        <v>4.9116322762712169E-6</v>
      </c>
      <c r="L10" s="1">
        <v>5517206928.4516125</v>
      </c>
      <c r="M10" s="122">
        <f>L10+K6</f>
        <v>1980756997424.4517</v>
      </c>
    </row>
    <row r="11" spans="2:13" ht="32.25" customHeight="1" x14ac:dyDescent="0.45">
      <c r="B11" s="3" t="s">
        <v>43</v>
      </c>
      <c r="C11" s="58" t="s">
        <v>122</v>
      </c>
      <c r="D11" s="77">
        <v>4017019</v>
      </c>
      <c r="E11" s="121">
        <f t="shared" si="0"/>
        <v>8.7552271940049536E-3</v>
      </c>
      <c r="F11" s="110">
        <v>4101950</v>
      </c>
      <c r="G11" s="110">
        <f t="shared" si="1"/>
        <v>2.0762023069179506E-6</v>
      </c>
      <c r="L11" s="120">
        <v>458813793.2903226</v>
      </c>
      <c r="M11" s="122">
        <f>L11+K6</f>
        <v>1975698604289.2903</v>
      </c>
    </row>
    <row r="12" spans="2:13" ht="32.25" customHeight="1" x14ac:dyDescent="0.45">
      <c r="B12" s="3" t="s">
        <v>106</v>
      </c>
      <c r="C12" s="58" t="s">
        <v>123</v>
      </c>
      <c r="D12" s="77">
        <v>0</v>
      </c>
      <c r="E12" s="110">
        <v>0</v>
      </c>
      <c r="F12" s="110">
        <v>10810</v>
      </c>
      <c r="G12" s="110">
        <v>0</v>
      </c>
    </row>
    <row r="13" spans="2:13" ht="29.25" customHeight="1" x14ac:dyDescent="0.45">
      <c r="B13" s="186" t="s">
        <v>66</v>
      </c>
      <c r="C13" s="187"/>
      <c r="D13" s="77">
        <f>SUM(D6:D12)</f>
        <v>198789079</v>
      </c>
      <c r="E13" s="78">
        <f>SUM(E6:E12)</f>
        <v>1.8681047044803709E-2</v>
      </c>
      <c r="F13" s="77">
        <f>SUM(F6:F12)</f>
        <v>2702239200</v>
      </c>
      <c r="G13" s="78">
        <f>SUM(G6:G12)</f>
        <v>1.3470986966832986E-3</v>
      </c>
    </row>
    <row r="14" spans="2:13" x14ac:dyDescent="0.45">
      <c r="F14" s="64"/>
    </row>
    <row r="15" spans="2:13" x14ac:dyDescent="0.45">
      <c r="E15" s="83"/>
      <c r="F15" s="84"/>
      <c r="G15" s="83"/>
    </row>
    <row r="17" spans="4:7" x14ac:dyDescent="0.45">
      <c r="D17" s="70"/>
      <c r="E17" s="70"/>
      <c r="F17" s="71"/>
      <c r="G17" s="11"/>
    </row>
    <row r="18" spans="4:7" x14ac:dyDescent="0.45">
      <c r="E18" s="43"/>
      <c r="G18" s="12"/>
    </row>
    <row r="19" spans="4:7" x14ac:dyDescent="0.45">
      <c r="G19" s="112"/>
    </row>
  </sheetData>
  <mergeCells count="13">
    <mergeCell ref="C1:G1"/>
    <mergeCell ref="C2:G2"/>
    <mergeCell ref="C3:G3"/>
    <mergeCell ref="B13:C13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7" orientation="landscape" r:id="rId1"/>
  <ignoredErrors>
    <ignoredError sqref="C8 C6:C7 C11:C12 C9:C1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topLeftCell="A2" zoomScale="110" zoomScaleNormal="100" zoomScaleSheetLayoutView="110" workbookViewId="0">
      <selection activeCell="C18" sqref="C18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8" t="s">
        <v>0</v>
      </c>
      <c r="B1" s="188"/>
      <c r="C1" s="189"/>
    </row>
    <row r="2" spans="1:3" ht="21" x14ac:dyDescent="0.45">
      <c r="A2" s="188" t="s">
        <v>44</v>
      </c>
      <c r="B2" s="188"/>
      <c r="C2" s="189"/>
    </row>
    <row r="3" spans="1:3" ht="21" x14ac:dyDescent="0.45">
      <c r="A3" s="190" t="str">
        <f>سهام!C3</f>
        <v>برای ماه منتهی به 1400/04/31</v>
      </c>
      <c r="B3" s="190"/>
      <c r="C3" s="191"/>
    </row>
    <row r="4" spans="1:3" ht="21" x14ac:dyDescent="0.45">
      <c r="A4" s="39" t="s">
        <v>80</v>
      </c>
      <c r="B4" s="37"/>
      <c r="C4" s="38"/>
    </row>
    <row r="5" spans="1:3" x14ac:dyDescent="0.45">
      <c r="A5" s="134" t="s">
        <v>71</v>
      </c>
      <c r="B5" s="134" t="s">
        <v>46</v>
      </c>
      <c r="C5" s="134" t="str">
        <f>سهام!J4</f>
        <v>1400/04/31</v>
      </c>
    </row>
    <row r="6" spans="1:3" x14ac:dyDescent="0.45">
      <c r="A6" s="134" t="s">
        <v>71</v>
      </c>
      <c r="B6" s="134" t="s">
        <v>40</v>
      </c>
      <c r="C6" s="134" t="s">
        <v>40</v>
      </c>
    </row>
    <row r="7" spans="1:3" x14ac:dyDescent="0.45">
      <c r="A7" s="2" t="s">
        <v>97</v>
      </c>
      <c r="B7" s="4">
        <v>0</v>
      </c>
      <c r="C7" s="4">
        <v>863653912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6" t="s">
        <v>66</v>
      </c>
      <c r="B10" s="15">
        <f>SUM(B7:B9)</f>
        <v>0</v>
      </c>
      <c r="C10" s="15">
        <f>SUM(C7:C9)</f>
        <v>863653912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J14"/>
  <sheetViews>
    <sheetView rightToLeft="1" view="pageBreakPreview" zoomScale="110" zoomScaleNormal="110" zoomScaleSheetLayoutView="110" workbookViewId="0">
      <selection activeCell="G18" sqref="G18"/>
    </sheetView>
  </sheetViews>
  <sheetFormatPr defaultRowHeight="18.75" x14ac:dyDescent="0.45"/>
  <cols>
    <col min="1" max="1" width="2.7109375" style="1" customWidth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3.5703125" style="1" customWidth="1"/>
    <col min="7" max="7" width="9.140625" style="1"/>
    <col min="8" max="8" width="25.28515625" style="1" customWidth="1"/>
    <col min="9" max="9" width="9.140625" style="1"/>
    <col min="10" max="10" width="16.42578125" style="1" bestFit="1" customWidth="1"/>
    <col min="11" max="16384" width="9.140625" style="1"/>
  </cols>
  <sheetData>
    <row r="1" spans="2:10" ht="24" customHeight="1" x14ac:dyDescent="0.45">
      <c r="B1" s="192" t="s">
        <v>0</v>
      </c>
      <c r="C1" s="193"/>
      <c r="D1" s="193"/>
      <c r="E1" s="194"/>
    </row>
    <row r="2" spans="2:10" ht="24" customHeight="1" x14ac:dyDescent="0.45">
      <c r="B2" s="195" t="s">
        <v>44</v>
      </c>
      <c r="C2" s="196"/>
      <c r="D2" s="196"/>
      <c r="E2" s="197"/>
    </row>
    <row r="3" spans="2:10" ht="24" customHeight="1" x14ac:dyDescent="0.45">
      <c r="B3" s="198" t="str">
        <f>سهام!C3</f>
        <v>برای ماه منتهی به 1400/04/31</v>
      </c>
      <c r="C3" s="182"/>
      <c r="D3" s="182"/>
      <c r="E3" s="199"/>
      <c r="H3" s="69"/>
    </row>
    <row r="4" spans="2:10" ht="24" customHeight="1" x14ac:dyDescent="0.45">
      <c r="B4" s="55" t="s">
        <v>80</v>
      </c>
      <c r="C4" s="39"/>
      <c r="D4" s="40"/>
      <c r="E4" s="56"/>
      <c r="H4" s="69"/>
    </row>
    <row r="5" spans="2:10" x14ac:dyDescent="0.45">
      <c r="B5" s="201" t="s">
        <v>48</v>
      </c>
      <c r="C5" s="88" t="s">
        <v>81</v>
      </c>
      <c r="D5" s="202" t="s">
        <v>40</v>
      </c>
      <c r="E5" s="203" t="s">
        <v>12</v>
      </c>
      <c r="J5" s="69"/>
    </row>
    <row r="6" spans="2:10" x14ac:dyDescent="0.45">
      <c r="B6" s="57" t="s">
        <v>74</v>
      </c>
      <c r="C6" s="89" t="s">
        <v>82</v>
      </c>
      <c r="D6" s="45">
        <v>1372082738836</v>
      </c>
      <c r="E6" s="66">
        <f>ABS(D6)/8733902793269</f>
        <v>0.15709846689539866</v>
      </c>
      <c r="H6" s="69"/>
    </row>
    <row r="7" spans="2:10" x14ac:dyDescent="0.45">
      <c r="B7" s="57" t="s">
        <v>75</v>
      </c>
      <c r="C7" s="89" t="s">
        <v>83</v>
      </c>
      <c r="D7" s="45">
        <v>0</v>
      </c>
      <c r="E7" s="90">
        <f>ABS(D7)/8733902793269</f>
        <v>0</v>
      </c>
      <c r="H7" s="67"/>
    </row>
    <row r="8" spans="2:10" ht="19.5" thickBot="1" x14ac:dyDescent="0.5">
      <c r="B8" s="91" t="s">
        <v>76</v>
      </c>
      <c r="C8" s="92" t="s">
        <v>84</v>
      </c>
      <c r="D8" s="45">
        <v>198789079</v>
      </c>
      <c r="E8" s="93">
        <f>ABS(D8)/8733902793269</f>
        <v>2.2760624168292984E-5</v>
      </c>
      <c r="H8" s="69"/>
    </row>
    <row r="9" spans="2:10" ht="19.5" thickBot="1" x14ac:dyDescent="0.5">
      <c r="B9" s="204" t="s">
        <v>66</v>
      </c>
      <c r="C9" s="205"/>
      <c r="D9" s="94">
        <f>SUM(D6:D8)</f>
        <v>1372281527915</v>
      </c>
      <c r="E9" s="68">
        <f>SUM(E6:E8)</f>
        <v>0.15712122751956695</v>
      </c>
      <c r="H9" s="10"/>
    </row>
    <row r="10" spans="2:10" x14ac:dyDescent="0.45">
      <c r="B10" s="200" t="s">
        <v>134</v>
      </c>
      <c r="C10" s="200"/>
      <c r="D10" s="200"/>
      <c r="E10" s="200"/>
    </row>
    <row r="11" spans="2:10" ht="12.75" customHeight="1" x14ac:dyDescent="0.45"/>
    <row r="12" spans="2:10" x14ac:dyDescent="0.45">
      <c r="D12" s="10"/>
      <c r="E12" s="10"/>
    </row>
    <row r="13" spans="2:10" x14ac:dyDescent="0.45">
      <c r="D13" s="13"/>
    </row>
    <row r="14" spans="2:10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مهدی اسلامی</cp:lastModifiedBy>
  <cp:lastPrinted>2020-07-27T06:00:06Z</cp:lastPrinted>
  <dcterms:created xsi:type="dcterms:W3CDTF">2018-12-22T09:13:23Z</dcterms:created>
  <dcterms:modified xsi:type="dcterms:W3CDTF">2021-07-28T05:18:37Z</dcterms:modified>
</cp:coreProperties>
</file>