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پرتفوی صندوق\خرداد 1400\"/>
    </mc:Choice>
  </mc:AlternateContent>
  <bookViews>
    <workbookView xWindow="0" yWindow="0" windowWidth="20400" windowHeight="732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مشارکت'!$A$1:$U$8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'!$A$1:$H$14</definedName>
    <definedName name="_xlnm.Print_Area" localSheetId="7">'درآمد سود سهام '!$A$1:$L$13</definedName>
    <definedName name="_xlnm.Print_Area" localSheetId="8">'درآمد ناشی از تغییر قیمت اوراق '!$A$1:$K$15</definedName>
    <definedName name="_xlnm.Print_Area" localSheetId="9">'درآمد ناشی از فروش '!$A$1:$K$18</definedName>
    <definedName name="_xlnm.Print_Area" localSheetId="5">'سپرده '!$A$1:$L$14</definedName>
    <definedName name="_xlnm.Print_Area" localSheetId="11">'سرمایه‌گذاری در اوراق بهادار '!$A$1:$K$10</definedName>
    <definedName name="_xlnm.Print_Area" localSheetId="10">'سرمایه‌گذاری در سهام '!$A$1:$M$16</definedName>
    <definedName name="_xlnm.Print_Area" localSheetId="6">'سود اوراق بهادار و سپرده بانکی '!$A$1:$L$16</definedName>
    <definedName name="_xlnm.Print_Area" localSheetId="0">سهام!$A$1:$O$15</definedName>
    <definedName name="_xlnm.Print_Area" localSheetId="4">'گواهی سپرده '!$A$1:$R$8</definedName>
  </definedNames>
  <calcPr calcId="162913"/>
</workbook>
</file>

<file path=xl/calcChain.xml><?xml version="1.0" encoding="utf-8"?>
<calcChain xmlns="http://schemas.openxmlformats.org/spreadsheetml/2006/main">
  <c r="D9" i="15" l="1"/>
  <c r="F13" i="13"/>
  <c r="D13" i="13"/>
  <c r="J17" i="10" l="1"/>
  <c r="I17" i="10"/>
  <c r="H17" i="10"/>
  <c r="D17" i="10"/>
  <c r="E17" i="10"/>
  <c r="F17" i="10"/>
  <c r="G13" i="6"/>
  <c r="G6" i="13"/>
  <c r="E13" i="13"/>
  <c r="F15" i="7" l="1"/>
  <c r="I15" i="7"/>
  <c r="J15" i="7"/>
  <c r="K15" i="7"/>
  <c r="E8" i="15"/>
  <c r="E9" i="15"/>
  <c r="E7" i="15"/>
  <c r="E6" i="15"/>
  <c r="B10" i="14" l="1"/>
  <c r="C10" i="14"/>
  <c r="G9" i="12"/>
  <c r="J9" i="12"/>
  <c r="I9" i="12"/>
  <c r="L13" i="11"/>
  <c r="L12" i="11"/>
  <c r="L9" i="11"/>
  <c r="L8" i="11"/>
  <c r="L7" i="11"/>
  <c r="L6" i="11"/>
  <c r="G11" i="11"/>
  <c r="G10" i="11"/>
  <c r="G12" i="11"/>
  <c r="G8" i="11"/>
  <c r="G7" i="11"/>
  <c r="G6" i="11"/>
  <c r="K14" i="11"/>
  <c r="J14" i="11"/>
  <c r="I14" i="11"/>
  <c r="H14" i="11"/>
  <c r="I14" i="9"/>
  <c r="H14" i="9"/>
  <c r="D14" i="9"/>
  <c r="E14" i="9"/>
  <c r="F14" i="9"/>
  <c r="K12" i="8"/>
  <c r="J12" i="8"/>
  <c r="I12" i="8"/>
  <c r="H12" i="7"/>
  <c r="H9" i="7"/>
  <c r="H8" i="7"/>
  <c r="H7" i="7"/>
  <c r="K13" i="6"/>
  <c r="J13" i="6"/>
  <c r="I13" i="6"/>
  <c r="H13" i="6"/>
  <c r="I14" i="1"/>
  <c r="G14" i="1"/>
  <c r="N14" i="1" l="1"/>
  <c r="L14" i="1" l="1"/>
  <c r="G12" i="8" l="1"/>
  <c r="H10" i="7" l="1"/>
  <c r="H11" i="7"/>
  <c r="F9" i="12"/>
  <c r="E9" i="12"/>
  <c r="D9" i="12"/>
  <c r="C9" i="12"/>
  <c r="H15" i="7" l="1"/>
  <c r="J14" i="9"/>
  <c r="H12" i="8"/>
  <c r="F12" i="8"/>
  <c r="E14" i="1" l="1"/>
  <c r="D14" i="1"/>
  <c r="F14" i="11" l="1"/>
  <c r="E14" i="11"/>
  <c r="D14" i="11"/>
  <c r="H9" i="12" l="1"/>
  <c r="C14" i="11" l="1"/>
  <c r="C5" i="14" l="1"/>
  <c r="J4" i="6"/>
  <c r="G4" i="6"/>
  <c r="G4" i="2"/>
  <c r="B3" i="15" l="1"/>
  <c r="A3" i="14"/>
  <c r="C3" i="13"/>
  <c r="C3" i="12"/>
  <c r="C3" i="11"/>
  <c r="B3" i="10"/>
  <c r="B3" i="9"/>
  <c r="C3" i="8"/>
  <c r="B3" i="7"/>
  <c r="C3" i="6"/>
  <c r="N4" i="5"/>
  <c r="G4" i="5"/>
  <c r="C3" i="5"/>
  <c r="C3" i="4"/>
  <c r="C4" i="4" s="1"/>
  <c r="P4" i="3"/>
  <c r="I4" i="3"/>
  <c r="C3" i="3"/>
  <c r="C4" i="2"/>
  <c r="C3" i="2"/>
</calcChain>
</file>

<file path=xl/sharedStrings.xml><?xml version="1.0" encoding="utf-8"?>
<sst xmlns="http://schemas.openxmlformats.org/spreadsheetml/2006/main" count="497" uniqueCount="133">
  <si>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</si>
  <si>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</si>
  <si>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</si>
  <si>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</si>
  <si>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</si>
  <si>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</si>
  <si>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</si>
  <si>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</si>
  <si>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</si>
  <si>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</si>
  <si>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</si>
  <si>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</si>
  <si>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</si>
  <si>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</si>
  <si>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</si>
  <si>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</si>
  <si>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</si>
  <si>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</si>
  <si>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</si>
  <si>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</si>
  <si>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</si>
  <si>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</si>
  <si>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</si>
  <si>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</si>
  <si>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</si>
  <si>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</si>
  <si>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</si>
  <si>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</si>
  <si>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</si>
  <si>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</si>
  <si>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</si>
  <si>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</si>
  <si>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</si>
  <si>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</si>
  <si>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</si>
  <si>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</si>
  <si>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</si>
  <si>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</si>
  <si>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</si>
  <si>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</si>
  <si>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</si>
  <si>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</si>
  <si>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</si>
  <si>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</si>
  <si>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</si>
  <si>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</si>
  <si>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</si>
  <si>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</si>
  <si>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</si>
  <si>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</si>
  <si>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</si>
  <si>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</si>
  <si>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</si>
  <si>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</si>
  <si>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</si>
  <si>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</si>
  <si>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</si>
  <si>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</si>
  <si>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</si>
  <si>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</si>
  <si>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</si>
  <si>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</si>
  <si>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</si>
  <si>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</si>
  <si>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</si>
  <si>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</si>
  <si>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</si>
  <si>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</si>
  <si>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</si>
  <si>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</si>
  <si>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</si>
  <si>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</si>
  <si>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</si>
  <si>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</si>
  <si>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</si>
  <si>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</si>
  <si>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</si>
  <si>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</si>
  <si>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</si>
  <si>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</si>
  <si>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</si>
  <si>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</si>
  <si>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</si>
  <si>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</si>
  <si>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</si>
  <si>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</si>
  <si>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</si>
  <si>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</si>
  <si>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اسنادخزانه-م23بودجه97-000824</t>
  </si>
  <si>
    <t>اسنادخزانه-م24بودجه96-990625</t>
  </si>
  <si>
    <t>سپرده کوتاه مدت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</si>
  <si>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</si>
  <si>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</si>
  <si>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</si>
  <si>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</si>
  <si>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</si>
  <si>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</si>
  <si>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سایر درآمدها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</si>
  <si>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</si>
  <si>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</si>
  <si>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</si>
  <si>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</si>
  <si>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</si>
  <si>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ح. کویر تایر</t>
  </si>
  <si>
    <t>جمع کل</t>
  </si>
  <si>
    <t>بازرگانی و تولیدی مرجان کار</t>
  </si>
  <si>
    <t>بانک توسعه صادرات بلوار کشاورز</t>
  </si>
  <si>
    <t>1398/07/20</t>
  </si>
  <si>
    <t>1399/11/20</t>
  </si>
  <si>
    <t>1399/11/26</t>
  </si>
  <si>
    <t>1399/11/21</t>
  </si>
  <si>
    <t>مرابحه عام دولت5-ش.خ0302</t>
  </si>
  <si>
    <t>1403/02/16</t>
  </si>
  <si>
    <t>1399/12/20</t>
  </si>
  <si>
    <t>1399/12/13</t>
  </si>
  <si>
    <t>1400/01/31</t>
  </si>
  <si>
    <t>ح.گروه مدیریت سرمایه گذار امید</t>
  </si>
  <si>
    <t>1400/02/31</t>
  </si>
  <si>
    <t xml:space="preserve">3130008552780 </t>
  </si>
  <si>
    <t>1349301287911</t>
  </si>
  <si>
    <t xml:space="preserve">3130008670248 </t>
  </si>
  <si>
    <t xml:space="preserve">3130008605868 </t>
  </si>
  <si>
    <t xml:space="preserve">3130008603246 </t>
  </si>
  <si>
    <t xml:space="preserve">3130008670341 </t>
  </si>
  <si>
    <t>0200048775001</t>
  </si>
  <si>
    <t>1400/02/01</t>
  </si>
  <si>
    <t>1400/02/29</t>
  </si>
  <si>
    <t>(2)%</t>
  </si>
  <si>
    <t>برای ماه منتهی به 1400/03/31</t>
  </si>
  <si>
    <t>1400/03/31</t>
  </si>
  <si>
    <t>(1.24)%</t>
  </si>
  <si>
    <t>(0.02)%</t>
  </si>
  <si>
    <t>*مبلغ خالص دارایی ها در تاریخ افشای گزارش 6.910.053.831.506 ریال می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</si>
</sst>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  <numFmt numFmtId="167" formatCode="#,##0_ ;[Red]\-#,##0\ "/>
    <numFmt numFmtId="168" formatCode="0_ ;[Red]\-0\ "/>
  </numFmts>
  <fonts count="19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9" fillId="5" borderId="17" xfId="0" applyFont="1" applyFill="1" applyBorder="1"/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6" fillId="0" borderId="0" xfId="0" applyFont="1"/>
    <xf numFmtId="0" fontId="8" fillId="0" borderId="1" xfId="0" applyFont="1" applyBorder="1" applyAlignment="1">
      <alignment vertical="center"/>
    </xf>
    <xf numFmtId="10" fontId="5" fillId="0" borderId="21" xfId="2" applyNumberFormat="1" applyFont="1" applyBorder="1" applyAlignment="1">
      <alignment horizontal="center" vertical="center"/>
    </xf>
    <xf numFmtId="165" fontId="17" fillId="0" borderId="0" xfId="1" applyNumberFormat="1" applyFont="1" applyAlignment="1">
      <alignment horizontal="right" vertical="center" wrapText="1"/>
    </xf>
    <xf numFmtId="10" fontId="1" fillId="0" borderId="35" xfId="2" applyNumberFormat="1" applyFont="1" applyBorder="1" applyAlignment="1">
      <alignment horizontal="center" vertical="center"/>
    </xf>
    <xf numFmtId="3" fontId="18" fillId="0" borderId="0" xfId="0" applyNumberFormat="1" applyFont="1"/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readingOrder="2"/>
    </xf>
    <xf numFmtId="0" fontId="9" fillId="0" borderId="0" xfId="0" applyFont="1" applyAlignment="1">
      <alignment vertical="center" readingOrder="2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165" fontId="14" fillId="0" borderId="23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3" fontId="1" fillId="0" borderId="21" xfId="0" applyNumberFormat="1" applyFont="1" applyBorder="1" applyAlignment="1">
      <alignment horizontal="center" vertical="center"/>
    </xf>
    <xf numFmtId="0" fontId="5" fillId="0" borderId="22" xfId="0" applyFont="1" applyBorder="1"/>
    <xf numFmtId="0" fontId="5" fillId="0" borderId="41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 vertical="center"/>
    </xf>
    <xf numFmtId="166" fontId="1" fillId="0" borderId="32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8" fillId="0" borderId="1" xfId="2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8" fontId="1" fillId="0" borderId="1" xfId="0" applyNumberFormat="1" applyFont="1" applyBorder="1" applyAlignment="1">
      <alignment horizontal="center" vertical="center"/>
    </xf>
    <xf numFmtId="38" fontId="1" fillId="0" borderId="0" xfId="0" applyNumberFormat="1" applyFont="1"/>
    <xf numFmtId="10" fontId="1" fillId="0" borderId="42" xfId="0" applyNumberFormat="1" applyFont="1" applyBorder="1" applyAlignment="1">
      <alignment horizontal="center" vertical="center"/>
    </xf>
    <xf numFmtId="9" fontId="1" fillId="0" borderId="1" xfId="2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0" fontId="5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167" fontId="6" fillId="2" borderId="11" xfId="1" applyNumberFormat="1" applyFont="1" applyFill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168" fontId="14" fillId="0" borderId="24" xfId="2" applyNumberFormat="1" applyFont="1" applyBorder="1" applyAlignment="1">
      <alignment horizontal="center" vertical="center"/>
    </xf>
    <xf numFmtId="9" fontId="14" fillId="0" borderId="23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2" borderId="1" xfId="2" applyNumberFormat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3" fontId="1" fillId="3" borderId="39" xfId="0" applyNumberFormat="1" applyFont="1" applyFill="1" applyBorder="1" applyAlignment="1">
      <alignment horizontal="center" vertical="center"/>
    </xf>
    <xf numFmtId="3" fontId="1" fillId="3" borderId="40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7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P22"/>
  <sheetViews>
    <sheetView rightToLeft="1" tabSelected="1" view="pageBreakPreview" topLeftCell="D1" zoomScale="90" zoomScaleNormal="90" zoomScaleSheetLayoutView="90" workbookViewId="0">
      <selection activeCell="I17" sqref="I17"/>
    </sheetView>
  </sheetViews>
  <sheetFormatPr defaultRowHeight="18.75" x14ac:dyDescent="0.45"/>
  <cols>
    <col min="1" max="1" width="9.140625" style="1"/>
    <col min="2" max="2" width="34.28515625" style="1" customWidth="1"/>
    <col min="3" max="14" width="19.7109375" style="1" customWidth="1"/>
    <col min="15" max="15" width="9.140625" style="1" customWidth="1"/>
    <col min="16" max="16" width="10.5703125" style="1" bestFit="1" customWidth="1"/>
    <col min="17" max="16384" width="9.140625" style="1"/>
  </cols>
  <sheetData>
    <row r="1" spans="2:16" ht="27" thickBot="1" x14ac:dyDescent="0.5">
      <c r="B1" s="48"/>
      <c r="C1" s="121" t="s">
        <v>0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2:16" ht="26.25" x14ac:dyDescent="0.45">
      <c r="B2" s="48"/>
      <c r="C2" s="121" t="s">
        <v>1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2:16" ht="26.25" x14ac:dyDescent="0.45">
      <c r="B3" s="49" t="s">
        <v>79</v>
      </c>
      <c r="C3" s="127" t="s">
        <v>128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/>
    </row>
    <row r="4" spans="2:16" ht="24.75" customHeight="1" x14ac:dyDescent="0.45">
      <c r="B4" s="129" t="s">
        <v>2</v>
      </c>
      <c r="C4" s="132" t="s">
        <v>117</v>
      </c>
      <c r="D4" s="132" t="s">
        <v>3</v>
      </c>
      <c r="E4" s="132" t="s">
        <v>3</v>
      </c>
      <c r="F4" s="132" t="s">
        <v>4</v>
      </c>
      <c r="G4" s="132" t="s">
        <v>4</v>
      </c>
      <c r="H4" s="132" t="s">
        <v>4</v>
      </c>
      <c r="I4" s="132" t="s">
        <v>4</v>
      </c>
      <c r="J4" s="132" t="s">
        <v>129</v>
      </c>
      <c r="K4" s="132" t="s">
        <v>5</v>
      </c>
      <c r="L4" s="132" t="s">
        <v>5</v>
      </c>
      <c r="M4" s="132" t="s">
        <v>5</v>
      </c>
      <c r="N4" s="134" t="s">
        <v>5</v>
      </c>
    </row>
    <row r="5" spans="2:16" ht="26.25" customHeight="1" x14ac:dyDescent="0.45">
      <c r="B5" s="130"/>
      <c r="C5" s="132" t="s">
        <v>6</v>
      </c>
      <c r="D5" s="132" t="s">
        <v>7</v>
      </c>
      <c r="E5" s="132" t="s">
        <v>8</v>
      </c>
      <c r="F5" s="132" t="s">
        <v>9</v>
      </c>
      <c r="G5" s="132" t="s">
        <v>9</v>
      </c>
      <c r="H5" s="132" t="s">
        <v>10</v>
      </c>
      <c r="I5" s="132" t="s">
        <v>10</v>
      </c>
      <c r="J5" s="132" t="s">
        <v>6</v>
      </c>
      <c r="K5" s="132" t="s">
        <v>11</v>
      </c>
      <c r="L5" s="132" t="s">
        <v>7</v>
      </c>
      <c r="M5" s="132" t="s">
        <v>8</v>
      </c>
      <c r="N5" s="133" t="s">
        <v>12</v>
      </c>
    </row>
    <row r="6" spans="2:16" ht="29.25" customHeight="1" x14ac:dyDescent="0.45">
      <c r="B6" s="131"/>
      <c r="C6" s="132" t="s">
        <v>6</v>
      </c>
      <c r="D6" s="132" t="s">
        <v>7</v>
      </c>
      <c r="E6" s="132" t="s">
        <v>8</v>
      </c>
      <c r="F6" s="132" t="s">
        <v>6</v>
      </c>
      <c r="G6" s="132" t="s">
        <v>7</v>
      </c>
      <c r="H6" s="132" t="s">
        <v>6</v>
      </c>
      <c r="I6" s="132" t="s">
        <v>13</v>
      </c>
      <c r="J6" s="132" t="s">
        <v>6</v>
      </c>
      <c r="K6" s="132" t="s">
        <v>11</v>
      </c>
      <c r="L6" s="132" t="s">
        <v>7</v>
      </c>
      <c r="M6" s="132" t="s">
        <v>8</v>
      </c>
      <c r="N6" s="133" t="s">
        <v>12</v>
      </c>
    </row>
    <row r="7" spans="2:16" ht="30.75" customHeight="1" x14ac:dyDescent="0.45">
      <c r="B7" s="4" t="s">
        <v>100</v>
      </c>
      <c r="C7" s="4">
        <v>298216662</v>
      </c>
      <c r="D7" s="4">
        <v>3764841761057</v>
      </c>
      <c r="E7" s="4">
        <v>2959040872155.2202</v>
      </c>
      <c r="F7" s="4">
        <v>0</v>
      </c>
      <c r="G7" s="4">
        <v>0</v>
      </c>
      <c r="H7" s="4">
        <v>34000</v>
      </c>
      <c r="I7" s="4">
        <v>339062119</v>
      </c>
      <c r="J7" s="4">
        <v>298182662</v>
      </c>
      <c r="K7" s="4">
        <v>9390</v>
      </c>
      <c r="L7" s="4">
        <v>3764412527429</v>
      </c>
      <c r="M7" s="4">
        <v>2797807245430.8999</v>
      </c>
      <c r="N7" s="108">
        <v>0.40010000000000001</v>
      </c>
      <c r="O7" s="61"/>
    </row>
    <row r="8" spans="2:16" ht="30.75" customHeight="1" x14ac:dyDescent="0.45">
      <c r="B8" s="4" t="s">
        <v>98</v>
      </c>
      <c r="C8" s="4">
        <v>77524460</v>
      </c>
      <c r="D8" s="4">
        <v>603704077197</v>
      </c>
      <c r="E8" s="4">
        <v>543265841911.13501</v>
      </c>
      <c r="F8" s="4">
        <v>8418582</v>
      </c>
      <c r="G8" s="4">
        <v>59244419993</v>
      </c>
      <c r="H8" s="4">
        <v>40000</v>
      </c>
      <c r="I8" s="4">
        <v>289779600</v>
      </c>
      <c r="J8" s="4">
        <v>85903042</v>
      </c>
      <c r="K8" s="4">
        <v>7081</v>
      </c>
      <c r="L8" s="4">
        <v>662639503714</v>
      </c>
      <c r="M8" s="4">
        <v>607817148027.29395</v>
      </c>
      <c r="N8" s="108">
        <v>8.6900000000000005E-2</v>
      </c>
    </row>
    <row r="9" spans="2:16" ht="30.75" customHeight="1" x14ac:dyDescent="0.45">
      <c r="B9" s="4" t="s">
        <v>101</v>
      </c>
      <c r="C9" s="4">
        <v>168609542</v>
      </c>
      <c r="D9" s="4">
        <v>370388992524</v>
      </c>
      <c r="E9" s="4">
        <v>335783427704.92297</v>
      </c>
      <c r="F9" s="4">
        <v>109125350</v>
      </c>
      <c r="G9" s="4">
        <v>203796207039</v>
      </c>
      <c r="H9" s="4">
        <v>135000</v>
      </c>
      <c r="I9" s="4">
        <v>240701937</v>
      </c>
      <c r="J9" s="4">
        <v>277599892</v>
      </c>
      <c r="K9" s="4">
        <v>1658</v>
      </c>
      <c r="L9" s="4">
        <v>573899832588</v>
      </c>
      <c r="M9" s="4">
        <v>459910822864.08899</v>
      </c>
      <c r="N9" s="108">
        <v>6.5799999999999997E-2</v>
      </c>
    </row>
    <row r="10" spans="2:16" ht="30.75" customHeight="1" x14ac:dyDescent="0.45">
      <c r="B10" s="4" t="s">
        <v>99</v>
      </c>
      <c r="C10" s="4">
        <v>9683835</v>
      </c>
      <c r="D10" s="4">
        <v>219306321089</v>
      </c>
      <c r="E10" s="4">
        <v>239976587077.92001</v>
      </c>
      <c r="F10" s="4">
        <v>0</v>
      </c>
      <c r="G10" s="4">
        <v>0</v>
      </c>
      <c r="H10" s="4">
        <v>0</v>
      </c>
      <c r="I10" s="4">
        <v>0</v>
      </c>
      <c r="J10" s="4">
        <v>9683835</v>
      </c>
      <c r="K10" s="4">
        <v>24800</v>
      </c>
      <c r="L10" s="4">
        <v>219306321089</v>
      </c>
      <c r="M10" s="4">
        <v>239976587077.92001</v>
      </c>
      <c r="N10" s="108">
        <v>3.4299999999999997E-2</v>
      </c>
    </row>
    <row r="11" spans="2:16" ht="30.75" customHeight="1" x14ac:dyDescent="0.45">
      <c r="B11" s="4" t="s">
        <v>102</v>
      </c>
      <c r="C11" s="4">
        <v>3602373</v>
      </c>
      <c r="D11" s="4">
        <v>62038639590</v>
      </c>
      <c r="E11" s="4">
        <v>45499388884.012802</v>
      </c>
      <c r="F11" s="4">
        <v>877912</v>
      </c>
      <c r="G11" s="4">
        <v>11017021274</v>
      </c>
      <c r="H11" s="4">
        <v>1375000</v>
      </c>
      <c r="I11" s="4">
        <v>16363804175</v>
      </c>
      <c r="J11" s="4">
        <v>3105285</v>
      </c>
      <c r="K11" s="4">
        <v>12020</v>
      </c>
      <c r="L11" s="4">
        <v>49411261163</v>
      </c>
      <c r="M11" s="4">
        <v>37297158300.468002</v>
      </c>
      <c r="N11" s="108">
        <v>5.3E-3</v>
      </c>
      <c r="O11" s="61"/>
    </row>
    <row r="12" spans="2:16" ht="31.5" customHeight="1" x14ac:dyDescent="0.45">
      <c r="B12" s="4" t="s">
        <v>105</v>
      </c>
      <c r="C12" s="4">
        <v>68984</v>
      </c>
      <c r="D12" s="4">
        <v>10020040053</v>
      </c>
      <c r="E12" s="4">
        <v>10126254745.0205</v>
      </c>
      <c r="F12" s="4">
        <v>0</v>
      </c>
      <c r="G12" s="4">
        <v>0</v>
      </c>
      <c r="H12" s="4">
        <v>0</v>
      </c>
      <c r="I12" s="4">
        <v>0</v>
      </c>
      <c r="J12" s="4">
        <v>68984</v>
      </c>
      <c r="K12" s="4">
        <v>145243</v>
      </c>
      <c r="L12" s="4">
        <v>10020040053</v>
      </c>
      <c r="M12" s="4">
        <v>10011828335.2349</v>
      </c>
      <c r="N12" s="108">
        <v>1.4E-3</v>
      </c>
    </row>
    <row r="13" spans="2:16" ht="30.75" customHeight="1" thickBot="1" x14ac:dyDescent="0.5">
      <c r="B13" s="4" t="s">
        <v>116</v>
      </c>
      <c r="C13" s="4">
        <v>372171560</v>
      </c>
      <c r="D13" s="4">
        <v>4327983071240</v>
      </c>
      <c r="E13" s="4">
        <v>2711068693088.98</v>
      </c>
      <c r="F13" s="4">
        <v>10</v>
      </c>
      <c r="G13" s="4">
        <v>10</v>
      </c>
      <c r="H13" s="4">
        <v>0</v>
      </c>
      <c r="I13" s="4">
        <v>0</v>
      </c>
      <c r="J13" s="4">
        <v>372171570</v>
      </c>
      <c r="K13" s="4">
        <v>6720</v>
      </c>
      <c r="L13" s="4">
        <v>4327983071250</v>
      </c>
      <c r="M13" s="4">
        <v>2499092195757.7002</v>
      </c>
      <c r="N13" s="108">
        <v>0.3574</v>
      </c>
      <c r="O13" s="61"/>
      <c r="P13" s="61"/>
    </row>
    <row r="14" spans="2:16" ht="36.75" customHeight="1" thickBot="1" x14ac:dyDescent="0.5">
      <c r="B14" s="123" t="s">
        <v>66</v>
      </c>
      <c r="C14" s="124"/>
      <c r="D14" s="72">
        <f>SUM(D7:D13)</f>
        <v>9358282902750</v>
      </c>
      <c r="E14" s="73">
        <f>SUM(E7:E13)</f>
        <v>6844761065567.2109</v>
      </c>
      <c r="F14" s="74"/>
      <c r="G14" s="73">
        <f>SUM(G7:G13)</f>
        <v>274057648316</v>
      </c>
      <c r="H14" s="74"/>
      <c r="I14" s="72">
        <f>SUM(I7:I13)</f>
        <v>17233347831</v>
      </c>
      <c r="J14" s="125"/>
      <c r="K14" s="126"/>
      <c r="L14" s="73">
        <f>SUM(L7:L13)</f>
        <v>9607672557286</v>
      </c>
      <c r="M14" s="81">
        <v>6651912985793</v>
      </c>
      <c r="N14" s="105">
        <f>SUM(N7:N13)</f>
        <v>0.95119999999999982</v>
      </c>
      <c r="P14" s="61"/>
    </row>
    <row r="15" spans="2:16" x14ac:dyDescent="0.45">
      <c r="J15" s="11"/>
      <c r="L15" s="10"/>
    </row>
    <row r="16" spans="2:16" x14ac:dyDescent="0.45">
      <c r="E16" s="44"/>
      <c r="I16" s="11"/>
      <c r="J16" s="11"/>
      <c r="K16" s="10"/>
      <c r="L16" s="10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1"/>
    </row>
    <row r="21" spans="9:10" x14ac:dyDescent="0.45">
      <c r="I21" s="11"/>
      <c r="J21" s="12"/>
    </row>
    <row r="22" spans="9:10" x14ac:dyDescent="0.45">
      <c r="I22" s="11"/>
      <c r="J22" s="11"/>
    </row>
  </sheetData>
  <sortState ref="B9:N13">
    <sortCondition descending="1" ref="B4"/>
  </sortState>
  <mergeCells count="23">
    <mergeCell ref="M5:M6"/>
    <mergeCell ref="F6"/>
    <mergeCell ref="G6"/>
    <mergeCell ref="F5:G5"/>
    <mergeCell ref="H6"/>
    <mergeCell ref="I6"/>
    <mergeCell ref="H5:I5"/>
    <mergeCell ref="C1:N1"/>
    <mergeCell ref="B14:C14"/>
    <mergeCell ref="J14:K14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</mergeCells>
  <pageMargins left="0.7" right="0.7" top="0.75" bottom="0.75" header="0.3" footer="0.3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rightToLeft="1" view="pageBreakPreview" topLeftCell="A11" zoomScale="90" zoomScaleNormal="100" zoomScaleSheetLayoutView="90" workbookViewId="0">
      <selection activeCell="F22" sqref="F22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8" style="1" bestFit="1" customWidth="1"/>
    <col min="5" max="5" width="17.85546875" style="1" bestFit="1" customWidth="1"/>
    <col min="6" max="6" width="19.5703125" style="1" bestFit="1" customWidth="1"/>
    <col min="7" max="7" width="12" style="1" bestFit="1" customWidth="1"/>
    <col min="8" max="8" width="19.42578125" style="1" bestFit="1" customWidth="1"/>
    <col min="9" max="9" width="18.7109375" style="1" bestFit="1" customWidth="1"/>
    <col min="10" max="10" width="19.5703125" style="1" bestFit="1" customWidth="1"/>
    <col min="11" max="11" width="15.42578125" style="1" bestFit="1" customWidth="1"/>
    <col min="12" max="12" width="16.140625" style="1" bestFit="1" customWidth="1"/>
    <col min="13" max="16384" width="9.140625" style="1"/>
  </cols>
  <sheetData>
    <row r="1" spans="2:11" ht="24" x14ac:dyDescent="0.45">
      <c r="B1" s="173" t="s">
        <v>0</v>
      </c>
      <c r="C1" s="174"/>
      <c r="D1" s="174"/>
      <c r="E1" s="174"/>
      <c r="F1" s="174"/>
      <c r="G1" s="174"/>
      <c r="H1" s="174"/>
      <c r="I1" s="174"/>
      <c r="J1" s="175"/>
    </row>
    <row r="2" spans="2:11" ht="24" x14ac:dyDescent="0.45">
      <c r="B2" s="176" t="s">
        <v>44</v>
      </c>
      <c r="C2" s="177"/>
      <c r="D2" s="177"/>
      <c r="E2" s="177"/>
      <c r="F2" s="177"/>
      <c r="G2" s="177"/>
      <c r="H2" s="177"/>
      <c r="I2" s="177"/>
      <c r="J2" s="178"/>
    </row>
    <row r="3" spans="2:11" ht="24" x14ac:dyDescent="0.45">
      <c r="B3" s="179" t="str">
        <f>سهام!C3</f>
        <v>برای ماه منتهی به 1400/03/31</v>
      </c>
      <c r="C3" s="180"/>
      <c r="D3" s="180"/>
      <c r="E3" s="180"/>
      <c r="F3" s="180"/>
      <c r="G3" s="180"/>
      <c r="H3" s="180"/>
      <c r="I3" s="180"/>
      <c r="J3" s="181"/>
    </row>
    <row r="4" spans="2:11" ht="24" x14ac:dyDescent="0.45">
      <c r="B4" s="32" t="s">
        <v>79</v>
      </c>
      <c r="C4" s="35"/>
      <c r="D4" s="35"/>
      <c r="E4" s="35"/>
      <c r="F4" s="35"/>
      <c r="G4" s="35"/>
      <c r="H4" s="35"/>
      <c r="I4" s="35"/>
      <c r="J4" s="36"/>
    </row>
    <row r="5" spans="2:11" x14ac:dyDescent="0.45">
      <c r="B5" s="132" t="s">
        <v>2</v>
      </c>
      <c r="C5" s="132" t="s">
        <v>46</v>
      </c>
      <c r="D5" s="132" t="s">
        <v>46</v>
      </c>
      <c r="E5" s="132" t="s">
        <v>46</v>
      </c>
      <c r="F5" s="132" t="s">
        <v>46</v>
      </c>
      <c r="G5" s="132" t="s">
        <v>47</v>
      </c>
      <c r="H5" s="132" t="s">
        <v>47</v>
      </c>
      <c r="I5" s="132" t="s">
        <v>47</v>
      </c>
      <c r="J5" s="132" t="s">
        <v>47</v>
      </c>
    </row>
    <row r="6" spans="2:11" x14ac:dyDescent="0.45">
      <c r="B6" s="132" t="s">
        <v>2</v>
      </c>
      <c r="C6" s="132" t="s">
        <v>6</v>
      </c>
      <c r="D6" s="132" t="s">
        <v>85</v>
      </c>
      <c r="E6" s="132" t="s">
        <v>59</v>
      </c>
      <c r="F6" s="132" t="s">
        <v>61</v>
      </c>
      <c r="G6" s="132" t="s">
        <v>6</v>
      </c>
      <c r="H6" s="132" t="s">
        <v>8</v>
      </c>
      <c r="I6" s="132" t="s">
        <v>59</v>
      </c>
      <c r="J6" s="132" t="s">
        <v>61</v>
      </c>
    </row>
    <row r="7" spans="2:11" ht="27.75" customHeight="1" x14ac:dyDescent="0.45">
      <c r="B7" s="103" t="s">
        <v>99</v>
      </c>
      <c r="C7" s="103">
        <v>0</v>
      </c>
      <c r="D7" s="103">
        <v>0</v>
      </c>
      <c r="E7" s="103">
        <v>0</v>
      </c>
      <c r="F7" s="45">
        <v>0</v>
      </c>
      <c r="G7" s="45">
        <v>12605131</v>
      </c>
      <c r="H7" s="45">
        <v>259232606169</v>
      </c>
      <c r="I7" s="45">
        <v>232236887713</v>
      </c>
      <c r="J7" s="45">
        <v>26995718456</v>
      </c>
      <c r="K7" s="104"/>
    </row>
    <row r="8" spans="2:11" ht="27.75" customHeight="1" x14ac:dyDescent="0.45">
      <c r="B8" s="103" t="s">
        <v>101</v>
      </c>
      <c r="C8" s="103">
        <v>135000</v>
      </c>
      <c r="D8" s="103">
        <v>240701937</v>
      </c>
      <c r="E8" s="103">
        <v>285366975</v>
      </c>
      <c r="F8" s="45">
        <v>-44665038</v>
      </c>
      <c r="G8" s="45">
        <v>16623722</v>
      </c>
      <c r="H8" s="45">
        <v>701228705194</v>
      </c>
      <c r="I8" s="45">
        <v>699020115041</v>
      </c>
      <c r="J8" s="45">
        <v>2208590153</v>
      </c>
    </row>
    <row r="9" spans="2:11" ht="27.75" customHeight="1" x14ac:dyDescent="0.45">
      <c r="B9" s="103" t="s">
        <v>98</v>
      </c>
      <c r="C9" s="103">
        <v>40000</v>
      </c>
      <c r="D9" s="103">
        <v>289779600</v>
      </c>
      <c r="E9" s="103">
        <v>308810888</v>
      </c>
      <c r="F9" s="45">
        <v>-19031288</v>
      </c>
      <c r="G9" s="45">
        <v>21752876</v>
      </c>
      <c r="H9" s="45">
        <v>204079160577</v>
      </c>
      <c r="I9" s="45">
        <v>202828811814</v>
      </c>
      <c r="J9" s="45">
        <v>1250348763</v>
      </c>
    </row>
    <row r="10" spans="2:11" ht="27.75" customHeight="1" x14ac:dyDescent="0.45">
      <c r="B10" s="103" t="s">
        <v>105</v>
      </c>
      <c r="C10" s="103">
        <v>0</v>
      </c>
      <c r="D10" s="103">
        <v>0</v>
      </c>
      <c r="E10" s="103">
        <v>0</v>
      </c>
      <c r="F10" s="45">
        <v>0</v>
      </c>
      <c r="G10" s="45">
        <v>330000</v>
      </c>
      <c r="H10" s="45">
        <v>29199939569</v>
      </c>
      <c r="I10" s="45">
        <v>28679790454</v>
      </c>
      <c r="J10" s="45">
        <v>520149115</v>
      </c>
    </row>
    <row r="11" spans="2:11" ht="27.75" customHeight="1" x14ac:dyDescent="0.45">
      <c r="B11" s="103" t="s">
        <v>100</v>
      </c>
      <c r="C11" s="103">
        <v>34000</v>
      </c>
      <c r="D11" s="103">
        <v>339062119</v>
      </c>
      <c r="E11" s="103">
        <v>467451169</v>
      </c>
      <c r="F11" s="45">
        <v>-128389050</v>
      </c>
      <c r="G11" s="45">
        <v>8082907</v>
      </c>
      <c r="H11" s="45">
        <v>265034554361</v>
      </c>
      <c r="I11" s="45">
        <v>275411152418</v>
      </c>
      <c r="J11" s="45">
        <v>-10376598057</v>
      </c>
    </row>
    <row r="12" spans="2:11" ht="27.75" customHeight="1" x14ac:dyDescent="0.45">
      <c r="B12" s="103" t="s">
        <v>102</v>
      </c>
      <c r="C12" s="103">
        <v>1375000</v>
      </c>
      <c r="D12" s="103">
        <v>16363804175</v>
      </c>
      <c r="E12" s="103">
        <v>23644399649</v>
      </c>
      <c r="F12" s="45">
        <v>-7280595474</v>
      </c>
      <c r="G12" s="45">
        <v>17710416</v>
      </c>
      <c r="H12" s="45">
        <v>305689104046</v>
      </c>
      <c r="I12" s="45">
        <v>322854352769</v>
      </c>
      <c r="J12" s="45">
        <v>-17165248723</v>
      </c>
    </row>
    <row r="13" spans="2:11" ht="27.75" customHeight="1" x14ac:dyDescent="0.45">
      <c r="B13" s="103" t="s">
        <v>103</v>
      </c>
      <c r="C13" s="103">
        <v>0</v>
      </c>
      <c r="D13" s="103">
        <v>0</v>
      </c>
      <c r="E13" s="103">
        <v>0</v>
      </c>
      <c r="F13" s="45">
        <v>0</v>
      </c>
      <c r="G13" s="45">
        <v>111811</v>
      </c>
      <c r="H13" s="45">
        <v>1441295044</v>
      </c>
      <c r="I13" s="45">
        <v>2032922771</v>
      </c>
      <c r="J13" s="45">
        <v>-591627726</v>
      </c>
    </row>
    <row r="14" spans="2:11" ht="27.75" customHeight="1" x14ac:dyDescent="0.45">
      <c r="B14" s="103" t="s">
        <v>88</v>
      </c>
      <c r="C14" s="103">
        <v>0</v>
      </c>
      <c r="D14" s="103">
        <v>0</v>
      </c>
      <c r="E14" s="103">
        <v>0</v>
      </c>
      <c r="F14" s="45">
        <v>0</v>
      </c>
      <c r="G14" s="45">
        <v>3800</v>
      </c>
      <c r="H14" s="45">
        <v>3057914576</v>
      </c>
      <c r="I14" s="45">
        <v>3059835209</v>
      </c>
      <c r="J14" s="45">
        <v>-1920633</v>
      </c>
    </row>
    <row r="15" spans="2:11" ht="27.75" customHeight="1" x14ac:dyDescent="0.45">
      <c r="B15" s="103" t="s">
        <v>89</v>
      </c>
      <c r="C15" s="103">
        <v>0</v>
      </c>
      <c r="D15" s="103">
        <v>0</v>
      </c>
      <c r="E15" s="103">
        <v>0</v>
      </c>
      <c r="F15" s="45">
        <v>0</v>
      </c>
      <c r="G15" s="45">
        <v>1900</v>
      </c>
      <c r="H15" s="45">
        <v>1872489401</v>
      </c>
      <c r="I15" s="45">
        <v>1872700607</v>
      </c>
      <c r="J15" s="45">
        <v>-211206</v>
      </c>
    </row>
    <row r="16" spans="2:11" ht="27.75" customHeight="1" x14ac:dyDescent="0.45">
      <c r="B16" s="103" t="s">
        <v>111</v>
      </c>
      <c r="C16" s="103">
        <v>0</v>
      </c>
      <c r="D16" s="103">
        <v>0</v>
      </c>
      <c r="E16" s="103">
        <v>0</v>
      </c>
      <c r="F16" s="45">
        <v>0</v>
      </c>
      <c r="G16" s="45">
        <v>20000</v>
      </c>
      <c r="H16" s="45">
        <v>19985500000</v>
      </c>
      <c r="I16" s="45">
        <v>20014520012</v>
      </c>
      <c r="J16" s="45">
        <v>-29020012</v>
      </c>
    </row>
    <row r="17" spans="2:10" ht="36" customHeight="1" x14ac:dyDescent="0.55000000000000004">
      <c r="B17" s="171" t="s">
        <v>66</v>
      </c>
      <c r="C17" s="172"/>
      <c r="D17" s="15">
        <f>SUM(D7:D16)</f>
        <v>17233347831</v>
      </c>
      <c r="E17" s="16">
        <f>SUM(E7:E16)</f>
        <v>24706028681</v>
      </c>
      <c r="F17" s="16">
        <f>SUM(F7:F16)</f>
        <v>-7472680850</v>
      </c>
      <c r="G17" s="22"/>
      <c r="H17" s="15">
        <f>SUM(H7:H16)</f>
        <v>1790821268937</v>
      </c>
      <c r="I17" s="15">
        <f>SUM(I7:I16)</f>
        <v>1788011088808</v>
      </c>
      <c r="J17" s="16">
        <f>SUM(J7:J16)</f>
        <v>2810180130</v>
      </c>
    </row>
    <row r="19" spans="2:10" x14ac:dyDescent="0.45">
      <c r="C19" s="10"/>
      <c r="G19" s="10"/>
    </row>
    <row r="20" spans="2:10" x14ac:dyDescent="0.45">
      <c r="G20" s="10"/>
    </row>
  </sheetData>
  <sortState ref="B7:J17">
    <sortCondition descending="1" ref="B7"/>
  </sortState>
  <mergeCells count="15">
    <mergeCell ref="B1:J1"/>
    <mergeCell ref="B2:J2"/>
    <mergeCell ref="B3:J3"/>
    <mergeCell ref="B17:C17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N24"/>
  <sheetViews>
    <sheetView rightToLeft="1" view="pageBreakPreview" topLeftCell="A10" zoomScale="90" zoomScaleNormal="100" zoomScaleSheetLayoutView="90" workbookViewId="0">
      <selection activeCell="B21" sqref="B21"/>
    </sheetView>
  </sheetViews>
  <sheetFormatPr defaultRowHeight="18.75" x14ac:dyDescent="0.45"/>
  <cols>
    <col min="1" max="1" width="9.140625" style="1"/>
    <col min="2" max="2" width="26.28515625" style="1" customWidth="1"/>
    <col min="3" max="3" width="19.42578125" style="1" customWidth="1"/>
    <col min="4" max="4" width="21" style="1" bestFit="1" customWidth="1"/>
    <col min="5" max="5" width="22.28515625" style="1" customWidth="1"/>
    <col min="6" max="6" width="21" style="1" bestFit="1" customWidth="1"/>
    <col min="7" max="7" width="16.85546875" style="1" customWidth="1"/>
    <col min="8" max="8" width="17.85546875" style="1" customWidth="1"/>
    <col min="9" max="9" width="19.5703125" style="1" bestFit="1" customWidth="1"/>
    <col min="10" max="10" width="19.140625" style="1" customWidth="1"/>
    <col min="11" max="11" width="21" style="1" bestFit="1" customWidth="1"/>
    <col min="12" max="12" width="12" style="1" customWidth="1"/>
    <col min="13" max="13" width="5" style="1" customWidth="1"/>
    <col min="14" max="14" width="10.7109375" style="1" bestFit="1" customWidth="1"/>
    <col min="15" max="16384" width="9.140625" style="1"/>
  </cols>
  <sheetData>
    <row r="1" spans="2:14" ht="24" x14ac:dyDescent="0.45">
      <c r="B1" s="29"/>
      <c r="C1" s="174" t="s">
        <v>0</v>
      </c>
      <c r="D1" s="174"/>
      <c r="E1" s="174"/>
      <c r="F1" s="174"/>
      <c r="G1" s="174"/>
      <c r="H1" s="174"/>
      <c r="I1" s="174"/>
      <c r="J1" s="174"/>
      <c r="K1" s="174"/>
      <c r="L1" s="175"/>
    </row>
    <row r="2" spans="2:14" ht="24" x14ac:dyDescent="0.45">
      <c r="B2" s="30"/>
      <c r="C2" s="177" t="s">
        <v>44</v>
      </c>
      <c r="D2" s="177"/>
      <c r="E2" s="177"/>
      <c r="F2" s="177"/>
      <c r="G2" s="177"/>
      <c r="H2" s="177"/>
      <c r="I2" s="177"/>
      <c r="J2" s="177"/>
      <c r="K2" s="177"/>
      <c r="L2" s="178"/>
    </row>
    <row r="3" spans="2:14" ht="24" x14ac:dyDescent="0.45">
      <c r="B3" s="31" t="s">
        <v>79</v>
      </c>
      <c r="C3" s="180" t="str">
        <f>سهام!C3</f>
        <v>برای ماه منتهی به 1400/03/31</v>
      </c>
      <c r="D3" s="180"/>
      <c r="E3" s="180"/>
      <c r="F3" s="180"/>
      <c r="G3" s="180"/>
      <c r="H3" s="180"/>
      <c r="I3" s="180"/>
      <c r="J3" s="180"/>
      <c r="K3" s="180"/>
      <c r="L3" s="181"/>
    </row>
    <row r="4" spans="2:14" x14ac:dyDescent="0.45">
      <c r="B4" s="132" t="s">
        <v>2</v>
      </c>
      <c r="C4" s="182" t="s">
        <v>46</v>
      </c>
      <c r="D4" s="183"/>
      <c r="E4" s="183"/>
      <c r="F4" s="183"/>
      <c r="G4" s="183"/>
      <c r="H4" s="132" t="s">
        <v>47</v>
      </c>
      <c r="I4" s="132" t="s">
        <v>47</v>
      </c>
      <c r="J4" s="132" t="s">
        <v>47</v>
      </c>
      <c r="K4" s="132" t="s">
        <v>47</v>
      </c>
      <c r="L4" s="132" t="s">
        <v>47</v>
      </c>
    </row>
    <row r="5" spans="2:14" ht="73.5" customHeight="1" x14ac:dyDescent="0.45">
      <c r="B5" s="132" t="s">
        <v>2</v>
      </c>
      <c r="C5" s="132" t="s">
        <v>62</v>
      </c>
      <c r="D5" s="132" t="s">
        <v>63</v>
      </c>
      <c r="E5" s="132" t="s">
        <v>64</v>
      </c>
      <c r="F5" s="47" t="s">
        <v>87</v>
      </c>
      <c r="G5" s="158" t="s">
        <v>86</v>
      </c>
      <c r="H5" s="59" t="s">
        <v>62</v>
      </c>
      <c r="I5" s="132" t="s">
        <v>63</v>
      </c>
      <c r="J5" s="132" t="s">
        <v>64</v>
      </c>
      <c r="K5" s="18" t="s">
        <v>87</v>
      </c>
      <c r="L5" s="59" t="s">
        <v>86</v>
      </c>
    </row>
    <row r="6" spans="2:14" ht="32.25" customHeight="1" x14ac:dyDescent="0.45">
      <c r="B6" s="45" t="s">
        <v>100</v>
      </c>
      <c r="C6" s="45">
        <v>0</v>
      </c>
      <c r="D6" s="45">
        <v>-160766175555</v>
      </c>
      <c r="E6" s="45">
        <v>-128389050</v>
      </c>
      <c r="F6" s="45">
        <v>-160894564605</v>
      </c>
      <c r="G6" s="78">
        <f>F6/F14</f>
        <v>0.35780397389263707</v>
      </c>
      <c r="H6" s="45">
        <v>265222507819</v>
      </c>
      <c r="I6" s="45">
        <v>-1301776110972</v>
      </c>
      <c r="J6" s="45">
        <v>-10376598057</v>
      </c>
      <c r="K6" s="45">
        <v>-1046930201210</v>
      </c>
      <c r="L6" s="78">
        <f>K6/K14</f>
        <v>0.35132325938023234</v>
      </c>
    </row>
    <row r="7" spans="2:14" ht="32.25" customHeight="1" x14ac:dyDescent="0.45">
      <c r="B7" s="45" t="s">
        <v>101</v>
      </c>
      <c r="C7" s="45">
        <v>0</v>
      </c>
      <c r="D7" s="45">
        <v>-79383444903</v>
      </c>
      <c r="E7" s="45">
        <v>-44665038</v>
      </c>
      <c r="F7" s="45">
        <v>-79428109941</v>
      </c>
      <c r="G7" s="106">
        <f>F7/F14</f>
        <v>0.17663550938120315</v>
      </c>
      <c r="H7" s="45">
        <v>816053910</v>
      </c>
      <c r="I7" s="45">
        <v>-113989009724</v>
      </c>
      <c r="J7" s="45">
        <v>2208590153</v>
      </c>
      <c r="K7" s="45">
        <v>-110964365661</v>
      </c>
      <c r="L7" s="106">
        <f>K7/K14</f>
        <v>3.7236830663616244E-2</v>
      </c>
      <c r="N7" s="13"/>
    </row>
    <row r="8" spans="2:14" ht="32.25" customHeight="1" x14ac:dyDescent="0.45">
      <c r="B8" s="45" t="s">
        <v>102</v>
      </c>
      <c r="C8" s="45">
        <v>0</v>
      </c>
      <c r="D8" s="45">
        <v>4425147791</v>
      </c>
      <c r="E8" s="45">
        <v>-7280595474</v>
      </c>
      <c r="F8" s="45">
        <v>-2855447683</v>
      </c>
      <c r="G8" s="78">
        <f>F8/F14</f>
        <v>6.3500624196236692E-3</v>
      </c>
      <c r="H8" s="45">
        <v>1629002776</v>
      </c>
      <c r="I8" s="45">
        <v>-12114102773</v>
      </c>
      <c r="J8" s="45">
        <v>-17165248723</v>
      </c>
      <c r="K8" s="45">
        <v>-27650348720</v>
      </c>
      <c r="L8" s="78">
        <f>K8/K14</f>
        <v>9.2787567156656092E-3</v>
      </c>
    </row>
    <row r="9" spans="2:14" ht="32.25" customHeight="1" x14ac:dyDescent="0.45">
      <c r="B9" s="45" t="s">
        <v>98</v>
      </c>
      <c r="C9" s="45">
        <v>0</v>
      </c>
      <c r="D9" s="45">
        <v>5615697011</v>
      </c>
      <c r="E9" s="45">
        <v>-19031288</v>
      </c>
      <c r="F9" s="45">
        <v>5596665723</v>
      </c>
      <c r="G9" s="116" t="s">
        <v>130</v>
      </c>
      <c r="H9" s="45">
        <v>29602937700</v>
      </c>
      <c r="I9" s="45">
        <v>-54437123481</v>
      </c>
      <c r="J9" s="45">
        <v>1250348763</v>
      </c>
      <c r="K9" s="45">
        <v>-23583837018</v>
      </c>
      <c r="L9" s="78">
        <f>K9/K14</f>
        <v>7.9141383831317809E-3</v>
      </c>
    </row>
    <row r="10" spans="2:14" ht="32.25" customHeight="1" x14ac:dyDescent="0.45">
      <c r="B10" s="45" t="s">
        <v>105</v>
      </c>
      <c r="C10" s="45">
        <v>0</v>
      </c>
      <c r="D10" s="45">
        <v>-114426409</v>
      </c>
      <c r="E10" s="45">
        <v>0</v>
      </c>
      <c r="F10" s="45">
        <v>-114426409</v>
      </c>
      <c r="G10" s="115">
        <f>F10/F14</f>
        <v>2.5446617142709795E-4</v>
      </c>
      <c r="H10" s="45">
        <v>2683762</v>
      </c>
      <c r="I10" s="45">
        <v>-8211717</v>
      </c>
      <c r="J10" s="45">
        <v>520149115</v>
      </c>
      <c r="K10" s="45">
        <v>514621160</v>
      </c>
      <c r="L10" s="116" t="s">
        <v>131</v>
      </c>
    </row>
    <row r="11" spans="2:14" ht="32.25" customHeight="1" x14ac:dyDescent="0.45">
      <c r="B11" s="45" t="s">
        <v>99</v>
      </c>
      <c r="C11" s="45">
        <v>0</v>
      </c>
      <c r="D11" s="45">
        <v>0</v>
      </c>
      <c r="E11" s="45">
        <v>0</v>
      </c>
      <c r="F11" s="45">
        <v>0</v>
      </c>
      <c r="G11" s="115">
        <f>F11/F14</f>
        <v>0</v>
      </c>
      <c r="H11" s="45">
        <v>10229818500</v>
      </c>
      <c r="I11" s="45">
        <v>20908418733</v>
      </c>
      <c r="J11" s="45">
        <v>26995718456</v>
      </c>
      <c r="K11" s="45">
        <v>58133955689</v>
      </c>
      <c r="L11" s="116" t="s">
        <v>127</v>
      </c>
    </row>
    <row r="12" spans="2:14" ht="32.25" customHeight="1" x14ac:dyDescent="0.45">
      <c r="B12" s="45" t="s">
        <v>116</v>
      </c>
      <c r="C12" s="45">
        <v>0</v>
      </c>
      <c r="D12" s="45">
        <v>-211976497340</v>
      </c>
      <c r="E12" s="45">
        <v>0</v>
      </c>
      <c r="F12" s="45">
        <v>-211976497340</v>
      </c>
      <c r="G12" s="98">
        <f>F12/F14</f>
        <v>0.47140208437928177</v>
      </c>
      <c r="H12" s="45">
        <v>0</v>
      </c>
      <c r="I12" s="45">
        <v>-1828890875492</v>
      </c>
      <c r="J12" s="45">
        <v>0</v>
      </c>
      <c r="K12" s="45">
        <v>-1828890875492</v>
      </c>
      <c r="L12" s="98">
        <f>K12/K14</f>
        <v>0.61372945654447975</v>
      </c>
    </row>
    <row r="13" spans="2:14" ht="32.25" customHeight="1" x14ac:dyDescent="0.45">
      <c r="B13" s="45" t="s">
        <v>103</v>
      </c>
      <c r="C13" s="45">
        <v>0</v>
      </c>
      <c r="D13" s="45">
        <v>0</v>
      </c>
      <c r="E13" s="45">
        <v>0</v>
      </c>
      <c r="F13" s="45">
        <v>0</v>
      </c>
      <c r="G13" s="115">
        <v>0</v>
      </c>
      <c r="H13" s="45">
        <v>0</v>
      </c>
      <c r="I13" s="45">
        <v>0</v>
      </c>
      <c r="J13" s="45">
        <v>-591627726</v>
      </c>
      <c r="K13" s="45">
        <v>-591627726</v>
      </c>
      <c r="L13" s="115">
        <f>K13/K14</f>
        <v>1.9853528038240502E-4</v>
      </c>
    </row>
    <row r="14" spans="2:14" ht="27.75" customHeight="1" x14ac:dyDescent="0.45">
      <c r="B14" s="65" t="s">
        <v>104</v>
      </c>
      <c r="C14" s="16">
        <f t="shared" ref="C14:F14" si="0">SUM(C6:C13)</f>
        <v>0</v>
      </c>
      <c r="D14" s="16">
        <f t="shared" si="0"/>
        <v>-442199699405</v>
      </c>
      <c r="E14" s="16">
        <f t="shared" si="0"/>
        <v>-7472680850</v>
      </c>
      <c r="F14" s="16">
        <f t="shared" si="0"/>
        <v>-449672380255</v>
      </c>
      <c r="G14" s="100">
        <v>1</v>
      </c>
      <c r="H14" s="16">
        <f>SUM(H6:H13)</f>
        <v>307503004467</v>
      </c>
      <c r="I14" s="16">
        <f>SUM(I6:I13)</f>
        <v>-3290307015426</v>
      </c>
      <c r="J14" s="16">
        <f>SUM(J6:J13)</f>
        <v>2841331981</v>
      </c>
      <c r="K14" s="16">
        <f>SUM(K6:K13)</f>
        <v>-2979962678978</v>
      </c>
      <c r="L14" s="100">
        <v>1</v>
      </c>
    </row>
    <row r="15" spans="2:14" ht="33" hidden="1" customHeight="1" x14ac:dyDescent="0.45">
      <c r="B15" s="82" t="s">
        <v>78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2:14" ht="34.5" customHeight="1" x14ac:dyDescent="0.45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5:9" x14ac:dyDescent="0.45">
      <c r="E17" s="21"/>
      <c r="F17" s="19"/>
      <c r="G17" s="46"/>
      <c r="H17" s="10"/>
    </row>
    <row r="18" spans="5:9" x14ac:dyDescent="0.45">
      <c r="E18" s="21"/>
      <c r="F18" s="19"/>
      <c r="G18" s="20"/>
      <c r="I18" s="10"/>
    </row>
    <row r="19" spans="5:9" x14ac:dyDescent="0.45">
      <c r="E19" s="21"/>
      <c r="F19" s="19"/>
      <c r="G19" s="19"/>
    </row>
    <row r="20" spans="5:9" x14ac:dyDescent="0.45">
      <c r="E20" s="21"/>
      <c r="F20" s="19"/>
      <c r="G20" s="107"/>
    </row>
    <row r="21" spans="5:9" x14ac:dyDescent="0.45">
      <c r="E21" s="21"/>
      <c r="F21" s="19"/>
      <c r="G21" s="20"/>
      <c r="I21" s="13"/>
    </row>
    <row r="22" spans="5:9" x14ac:dyDescent="0.45">
      <c r="E22" s="21"/>
      <c r="F22" s="19"/>
      <c r="G22" s="20"/>
    </row>
    <row r="23" spans="5:9" x14ac:dyDescent="0.45">
      <c r="E23" s="21"/>
      <c r="F23" s="19"/>
      <c r="G23" s="19"/>
    </row>
    <row r="24" spans="5:9" x14ac:dyDescent="0.45">
      <c r="F24" s="13"/>
    </row>
  </sheetData>
  <mergeCells count="12">
    <mergeCell ref="C1:L1"/>
    <mergeCell ref="C2:L2"/>
    <mergeCell ref="C3:L3"/>
    <mergeCell ref="C4:G4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56" orientation="landscape" r:id="rId1"/>
  <ignoredErrors>
    <ignoredError sqref="G9 L10:L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rightToLeft="1" view="pageBreakPreview" zoomScale="90" zoomScaleNormal="100" zoomScaleSheetLayoutView="90" workbookViewId="0">
      <selection activeCell="D15" sqref="D15"/>
    </sheetView>
  </sheetViews>
  <sheetFormatPr defaultRowHeight="18.75" x14ac:dyDescent="0.45"/>
  <cols>
    <col min="1" max="1" width="3.85546875" style="1" customWidth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7.85546875" style="1" bestFit="1" customWidth="1"/>
    <col min="7" max="7" width="18.42578125" style="1" bestFit="1" customWidth="1"/>
    <col min="8" max="8" width="17.85546875" style="1" bestFit="1" customWidth="1"/>
    <col min="9" max="9" width="16.5703125" style="1" customWidth="1"/>
    <col min="10" max="10" width="19" style="1" customWidth="1"/>
    <col min="11" max="11" width="3.7109375" style="1" customWidth="1"/>
    <col min="12" max="13" width="9.140625" style="1"/>
    <col min="14" max="14" width="16.140625" style="1" customWidth="1"/>
    <col min="15" max="16384" width="9.140625" style="1"/>
  </cols>
  <sheetData>
    <row r="1" spans="2:10" ht="24" x14ac:dyDescent="0.45">
      <c r="B1" s="29"/>
      <c r="C1" s="174" t="s">
        <v>0</v>
      </c>
      <c r="D1" s="174"/>
      <c r="E1" s="174"/>
      <c r="F1" s="174"/>
      <c r="G1" s="174"/>
      <c r="H1" s="174"/>
      <c r="I1" s="174"/>
      <c r="J1" s="175"/>
    </row>
    <row r="2" spans="2:10" ht="24" x14ac:dyDescent="0.45">
      <c r="B2" s="30"/>
      <c r="C2" s="177" t="s">
        <v>44</v>
      </c>
      <c r="D2" s="177"/>
      <c r="E2" s="177"/>
      <c r="F2" s="177"/>
      <c r="G2" s="177"/>
      <c r="H2" s="177"/>
      <c r="I2" s="177"/>
      <c r="J2" s="178"/>
    </row>
    <row r="3" spans="2:10" ht="24" x14ac:dyDescent="0.45">
      <c r="B3" s="32" t="s">
        <v>80</v>
      </c>
      <c r="C3" s="180" t="str">
        <f>سهام!C3</f>
        <v>برای ماه منتهی به 1400/03/31</v>
      </c>
      <c r="D3" s="180"/>
      <c r="E3" s="180"/>
      <c r="F3" s="180"/>
      <c r="G3" s="180"/>
      <c r="H3" s="180"/>
      <c r="I3" s="180"/>
      <c r="J3" s="181"/>
    </row>
    <row r="4" spans="2:10" x14ac:dyDescent="0.45">
      <c r="B4" s="132" t="s">
        <v>48</v>
      </c>
      <c r="C4" s="132" t="s">
        <v>46</v>
      </c>
      <c r="D4" s="132" t="s">
        <v>46</v>
      </c>
      <c r="E4" s="132" t="s">
        <v>46</v>
      </c>
      <c r="F4" s="132" t="s">
        <v>46</v>
      </c>
      <c r="G4" s="132" t="s">
        <v>47</v>
      </c>
      <c r="H4" s="132" t="s">
        <v>47</v>
      </c>
      <c r="I4" s="132" t="s">
        <v>47</v>
      </c>
      <c r="J4" s="132" t="s">
        <v>47</v>
      </c>
    </row>
    <row r="5" spans="2:10" x14ac:dyDescent="0.45">
      <c r="B5" s="132" t="s">
        <v>48</v>
      </c>
      <c r="C5" s="132" t="s">
        <v>65</v>
      </c>
      <c r="D5" s="132" t="s">
        <v>63</v>
      </c>
      <c r="E5" s="132" t="s">
        <v>64</v>
      </c>
      <c r="F5" s="132" t="s">
        <v>66</v>
      </c>
      <c r="G5" s="132" t="s">
        <v>65</v>
      </c>
      <c r="H5" s="132" t="s">
        <v>63</v>
      </c>
      <c r="I5" s="132" t="s">
        <v>64</v>
      </c>
      <c r="J5" s="132" t="s">
        <v>66</v>
      </c>
    </row>
    <row r="6" spans="2:10" ht="22.5" customHeight="1" x14ac:dyDescent="0.45">
      <c r="B6" s="45" t="s">
        <v>111</v>
      </c>
      <c r="C6" s="45">
        <v>0</v>
      </c>
      <c r="D6" s="45">
        <v>0</v>
      </c>
      <c r="E6" s="45">
        <v>0</v>
      </c>
      <c r="F6" s="45">
        <v>0</v>
      </c>
      <c r="G6" s="45">
        <v>388664648</v>
      </c>
      <c r="H6" s="45">
        <v>0</v>
      </c>
      <c r="I6" s="45">
        <v>-29020012</v>
      </c>
      <c r="J6" s="45">
        <v>359644636</v>
      </c>
    </row>
    <row r="7" spans="2:10" ht="24.75" customHeight="1" x14ac:dyDescent="0.45">
      <c r="B7" s="45" t="s">
        <v>89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-211206</v>
      </c>
      <c r="J7" s="45">
        <v>-211206</v>
      </c>
    </row>
    <row r="8" spans="2:10" ht="24.75" customHeight="1" x14ac:dyDescent="0.45">
      <c r="B8" s="45" t="s">
        <v>88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-1920633</v>
      </c>
      <c r="J8" s="45">
        <v>-1920633</v>
      </c>
    </row>
    <row r="9" spans="2:10" ht="24" x14ac:dyDescent="0.45">
      <c r="B9" s="5" t="s">
        <v>66</v>
      </c>
      <c r="C9" s="45">
        <f>SUM(C6:C8)</f>
        <v>0</v>
      </c>
      <c r="D9" s="45">
        <f>SUM(D6:D8)</f>
        <v>0</v>
      </c>
      <c r="E9" s="45">
        <f>SUM(E6:E8)</f>
        <v>0</v>
      </c>
      <c r="F9" s="45">
        <f>SUM(F6:F8)</f>
        <v>0</v>
      </c>
      <c r="G9" s="80">
        <f>SUM(G6:G8)</f>
        <v>388664648</v>
      </c>
      <c r="H9" s="45">
        <f t="shared" ref="H9" si="0">SUM(H6:H8)</f>
        <v>0</v>
      </c>
      <c r="I9" s="45">
        <f>SUM(I6:I8)</f>
        <v>-31151851</v>
      </c>
      <c r="J9" s="45">
        <f>SUM(J6:J8)</f>
        <v>357512797</v>
      </c>
    </row>
    <row r="10" spans="2:10" x14ac:dyDescent="0.45">
      <c r="D10" s="12"/>
    </row>
    <row r="12" spans="2:10" x14ac:dyDescent="0.45">
      <c r="F12" s="12"/>
      <c r="I12" s="12"/>
    </row>
  </sheetData>
  <sortState ref="B6:J10">
    <sortCondition ref="B6"/>
  </sortState>
  <mergeCells count="14">
    <mergeCell ref="C1:J1"/>
    <mergeCell ref="C2:J2"/>
    <mergeCell ref="C3:J3"/>
    <mergeCell ref="I5"/>
    <mergeCell ref="J5"/>
    <mergeCell ref="G4:J4"/>
    <mergeCell ref="G5"/>
    <mergeCell ref="H5"/>
    <mergeCell ref="B4:B5"/>
    <mergeCell ref="C5"/>
    <mergeCell ref="D5"/>
    <mergeCell ref="E5"/>
    <mergeCell ref="F5"/>
    <mergeCell ref="C4:F4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G19"/>
  <sheetViews>
    <sheetView rightToLeft="1" view="pageBreakPreview" topLeftCell="A13" zoomScaleNormal="100" zoomScaleSheetLayoutView="100" workbookViewId="0">
      <selection activeCell="D23" sqref="D23"/>
    </sheetView>
  </sheetViews>
  <sheetFormatPr defaultRowHeight="18.75" x14ac:dyDescent="0.45"/>
  <cols>
    <col min="1" max="1" width="3.7109375" style="1" customWidth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6" style="1" bestFit="1" customWidth="1"/>
    <col min="8" max="8" width="4.140625" style="1" customWidth="1"/>
    <col min="9" max="16384" width="9.140625" style="1"/>
  </cols>
  <sheetData>
    <row r="1" spans="2:7" ht="24" x14ac:dyDescent="0.45">
      <c r="B1" s="29"/>
      <c r="C1" s="174" t="s">
        <v>0</v>
      </c>
      <c r="D1" s="174"/>
      <c r="E1" s="174"/>
      <c r="F1" s="174"/>
      <c r="G1" s="175"/>
    </row>
    <row r="2" spans="2:7" ht="24" x14ac:dyDescent="0.45">
      <c r="B2" s="30"/>
      <c r="C2" s="177" t="s">
        <v>44</v>
      </c>
      <c r="D2" s="177"/>
      <c r="E2" s="177"/>
      <c r="F2" s="177"/>
      <c r="G2" s="178"/>
    </row>
    <row r="3" spans="2:7" ht="24" x14ac:dyDescent="0.45">
      <c r="B3" s="32" t="s">
        <v>80</v>
      </c>
      <c r="C3" s="180" t="str">
        <f>سهام!C3</f>
        <v>برای ماه منتهی به 1400/03/31</v>
      </c>
      <c r="D3" s="180"/>
      <c r="E3" s="180"/>
      <c r="F3" s="180"/>
      <c r="G3" s="181"/>
    </row>
    <row r="4" spans="2:7" x14ac:dyDescent="0.45">
      <c r="B4" s="132" t="s">
        <v>67</v>
      </c>
      <c r="C4" s="132" t="s">
        <v>67</v>
      </c>
      <c r="D4" s="132" t="s">
        <v>46</v>
      </c>
      <c r="E4" s="132" t="s">
        <v>46</v>
      </c>
      <c r="F4" s="132" t="s">
        <v>47</v>
      </c>
      <c r="G4" s="132" t="s">
        <v>47</v>
      </c>
    </row>
    <row r="5" spans="2:7" x14ac:dyDescent="0.45">
      <c r="B5" s="132" t="s">
        <v>68</v>
      </c>
      <c r="C5" s="132" t="s">
        <v>37</v>
      </c>
      <c r="D5" s="132" t="s">
        <v>69</v>
      </c>
      <c r="E5" s="132" t="s">
        <v>70</v>
      </c>
      <c r="F5" s="132" t="s">
        <v>69</v>
      </c>
      <c r="G5" s="132" t="s">
        <v>70</v>
      </c>
    </row>
    <row r="6" spans="2:7" ht="32.25" customHeight="1" x14ac:dyDescent="0.45">
      <c r="B6" s="3" t="s">
        <v>43</v>
      </c>
      <c r="C6" s="58" t="s">
        <v>119</v>
      </c>
      <c r="D6" s="77">
        <v>14066093</v>
      </c>
      <c r="E6" s="120">
        <v>2.0000000000000001E-4</v>
      </c>
      <c r="F6" s="112">
        <v>2474419235</v>
      </c>
      <c r="G6" s="120">
        <f>F6/1975239790496</f>
        <v>1.2527184025483062E-3</v>
      </c>
    </row>
    <row r="7" spans="2:7" ht="36.75" customHeight="1" x14ac:dyDescent="0.45">
      <c r="B7" s="3" t="s">
        <v>43</v>
      </c>
      <c r="C7" s="58" t="s">
        <v>118</v>
      </c>
      <c r="D7" s="77">
        <v>22282192</v>
      </c>
      <c r="E7" s="112">
        <v>0</v>
      </c>
      <c r="F7" s="112">
        <v>22367123</v>
      </c>
      <c r="G7" s="112">
        <v>0</v>
      </c>
    </row>
    <row r="8" spans="2:7" ht="32.25" customHeight="1" x14ac:dyDescent="0.45">
      <c r="B8" s="3" t="s">
        <v>43</v>
      </c>
      <c r="C8" s="58" t="s">
        <v>122</v>
      </c>
      <c r="D8" s="77">
        <v>6313229</v>
      </c>
      <c r="E8" s="112">
        <v>0</v>
      </c>
      <c r="F8" s="112">
        <v>6398160</v>
      </c>
      <c r="G8" s="112">
        <v>0</v>
      </c>
    </row>
    <row r="9" spans="2:7" ht="32.25" customHeight="1" x14ac:dyDescent="0.45">
      <c r="B9" s="3" t="s">
        <v>43</v>
      </c>
      <c r="C9" s="58" t="s">
        <v>121</v>
      </c>
      <c r="D9" s="77">
        <v>84931</v>
      </c>
      <c r="E9" s="112">
        <v>0</v>
      </c>
      <c r="F9" s="112">
        <v>84931</v>
      </c>
      <c r="G9" s="112">
        <v>0</v>
      </c>
    </row>
    <row r="10" spans="2:7" ht="32.25" customHeight="1" x14ac:dyDescent="0.45">
      <c r="B10" s="3" t="s">
        <v>43</v>
      </c>
      <c r="C10" s="58" t="s">
        <v>120</v>
      </c>
      <c r="D10" s="77">
        <v>84931</v>
      </c>
      <c r="E10" s="112">
        <v>0</v>
      </c>
      <c r="F10" s="112">
        <v>84931</v>
      </c>
      <c r="G10" s="112">
        <v>0</v>
      </c>
    </row>
    <row r="11" spans="2:7" ht="32.25" customHeight="1" x14ac:dyDescent="0.45">
      <c r="B11" s="3" t="s">
        <v>43</v>
      </c>
      <c r="C11" s="58" t="s">
        <v>123</v>
      </c>
      <c r="D11" s="77">
        <v>84931</v>
      </c>
      <c r="E11" s="112">
        <v>0</v>
      </c>
      <c r="F11" s="112">
        <v>84931</v>
      </c>
      <c r="G11" s="112">
        <v>0</v>
      </c>
    </row>
    <row r="12" spans="2:7" ht="32.25" customHeight="1" x14ac:dyDescent="0.45">
      <c r="B12" s="3" t="s">
        <v>106</v>
      </c>
      <c r="C12" s="58" t="s">
        <v>124</v>
      </c>
      <c r="D12" s="77">
        <v>0</v>
      </c>
      <c r="E12" s="112">
        <v>0</v>
      </c>
      <c r="F12" s="112">
        <v>10810</v>
      </c>
      <c r="G12" s="112">
        <v>0</v>
      </c>
    </row>
    <row r="13" spans="2:7" ht="29.25" customHeight="1" x14ac:dyDescent="0.45">
      <c r="B13" s="184" t="s">
        <v>66</v>
      </c>
      <c r="C13" s="185"/>
      <c r="D13" s="77">
        <f>SUM(D6:D12)</f>
        <v>42916307</v>
      </c>
      <c r="E13" s="78">
        <f>SUM(E6:E12)</f>
        <v>2.0000000000000001E-4</v>
      </c>
      <c r="F13" s="77">
        <f>SUM(F6:F12)</f>
        <v>2503450121</v>
      </c>
      <c r="G13" s="78">
        <v>1.2999999999999999E-3</v>
      </c>
    </row>
    <row r="14" spans="2:7" x14ac:dyDescent="0.45">
      <c r="F14" s="64"/>
    </row>
    <row r="15" spans="2:7" x14ac:dyDescent="0.45">
      <c r="E15" s="84"/>
      <c r="F15" s="85"/>
      <c r="G15" s="84"/>
    </row>
    <row r="16" spans="2:7" ht="32.25" customHeight="1" x14ac:dyDescent="0.45"/>
    <row r="17" spans="4:7" x14ac:dyDescent="0.45">
      <c r="D17" s="70"/>
      <c r="E17" s="70"/>
      <c r="F17" s="71"/>
      <c r="G17" s="11"/>
    </row>
    <row r="18" spans="4:7" x14ac:dyDescent="0.45">
      <c r="E18" s="43"/>
      <c r="G18" s="12"/>
    </row>
    <row r="19" spans="4:7" x14ac:dyDescent="0.45">
      <c r="G19" s="114"/>
    </row>
  </sheetData>
  <mergeCells count="13">
    <mergeCell ref="C1:G1"/>
    <mergeCell ref="C2:G2"/>
    <mergeCell ref="C3:G3"/>
    <mergeCell ref="B13:C13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7" orientation="landscape" r:id="rId1"/>
  <ignoredErrors>
    <ignoredError sqref="C8:C12 C6:C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topLeftCell="A2" zoomScale="110" zoomScaleNormal="100" zoomScaleSheetLayoutView="110" workbookViewId="0">
      <selection activeCell="B13" sqref="B13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86" t="s">
        <v>0</v>
      </c>
      <c r="B1" s="186"/>
      <c r="C1" s="187"/>
    </row>
    <row r="2" spans="1:3" ht="21" x14ac:dyDescent="0.45">
      <c r="A2" s="186" t="s">
        <v>44</v>
      </c>
      <c r="B2" s="186"/>
      <c r="C2" s="187"/>
    </row>
    <row r="3" spans="1:3" ht="21" x14ac:dyDescent="0.45">
      <c r="A3" s="188" t="str">
        <f>سهام!C3</f>
        <v>برای ماه منتهی به 1400/03/31</v>
      </c>
      <c r="B3" s="188"/>
      <c r="C3" s="189"/>
    </row>
    <row r="4" spans="1:3" ht="21" x14ac:dyDescent="0.45">
      <c r="A4" s="39" t="s">
        <v>80</v>
      </c>
      <c r="B4" s="37"/>
      <c r="C4" s="38"/>
    </row>
    <row r="5" spans="1:3" x14ac:dyDescent="0.45">
      <c r="A5" s="132" t="s">
        <v>71</v>
      </c>
      <c r="B5" s="132" t="s">
        <v>46</v>
      </c>
      <c r="C5" s="132" t="str">
        <f>سهام!J4</f>
        <v>1400/03/31</v>
      </c>
    </row>
    <row r="6" spans="1:3" x14ac:dyDescent="0.45">
      <c r="A6" s="132" t="s">
        <v>71</v>
      </c>
      <c r="B6" s="132" t="s">
        <v>40</v>
      </c>
      <c r="C6" s="132" t="s">
        <v>40</v>
      </c>
    </row>
    <row r="7" spans="1:3" x14ac:dyDescent="0.45">
      <c r="A7" s="2" t="s">
        <v>97</v>
      </c>
      <c r="B7" s="4">
        <v>0</v>
      </c>
      <c r="C7" s="4">
        <v>863653912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0</v>
      </c>
    </row>
    <row r="10" spans="1:3" ht="21" x14ac:dyDescent="0.45">
      <c r="A10" s="16" t="s">
        <v>66</v>
      </c>
      <c r="B10" s="15">
        <f>SUM(B7:B9)</f>
        <v>0</v>
      </c>
      <c r="C10" s="15">
        <f>SUM(C7:C9)</f>
        <v>863653912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4"/>
  <sheetViews>
    <sheetView rightToLeft="1" view="pageBreakPreview" zoomScale="110" zoomScaleNormal="110" zoomScaleSheetLayoutView="110" workbookViewId="0">
      <selection activeCell="H9" sqref="H9"/>
    </sheetView>
  </sheetViews>
  <sheetFormatPr defaultRowHeight="18.75" x14ac:dyDescent="0.45"/>
  <cols>
    <col min="1" max="1" width="2.7109375" style="1" customWidth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3.57031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190" t="s">
        <v>0</v>
      </c>
      <c r="C1" s="191"/>
      <c r="D1" s="191"/>
      <c r="E1" s="192"/>
    </row>
    <row r="2" spans="2:8" ht="24" customHeight="1" x14ac:dyDescent="0.45">
      <c r="B2" s="193" t="s">
        <v>44</v>
      </c>
      <c r="C2" s="194"/>
      <c r="D2" s="194"/>
      <c r="E2" s="195"/>
    </row>
    <row r="3" spans="2:8" ht="24" customHeight="1" x14ac:dyDescent="0.45">
      <c r="B3" s="196" t="str">
        <f>سهام!C3</f>
        <v>برای ماه منتهی به 1400/03/31</v>
      </c>
      <c r="C3" s="180"/>
      <c r="D3" s="180"/>
      <c r="E3" s="197"/>
      <c r="H3" s="69"/>
    </row>
    <row r="4" spans="2:8" ht="24" customHeight="1" x14ac:dyDescent="0.45">
      <c r="B4" s="55" t="s">
        <v>80</v>
      </c>
      <c r="C4" s="39"/>
      <c r="D4" s="40"/>
      <c r="E4" s="56"/>
      <c r="H4" s="69"/>
    </row>
    <row r="5" spans="2:8" x14ac:dyDescent="0.45">
      <c r="B5" s="199" t="s">
        <v>48</v>
      </c>
      <c r="C5" s="89" t="s">
        <v>81</v>
      </c>
      <c r="D5" s="200" t="s">
        <v>40</v>
      </c>
      <c r="E5" s="201" t="s">
        <v>12</v>
      </c>
    </row>
    <row r="6" spans="2:8" x14ac:dyDescent="0.45">
      <c r="B6" s="57" t="s">
        <v>74</v>
      </c>
      <c r="C6" s="90" t="s">
        <v>82</v>
      </c>
      <c r="D6" s="45">
        <v>-449672380255</v>
      </c>
      <c r="E6" s="66">
        <f>ABS(D6)/6910053831506</f>
        <v>6.5075090761919127E-2</v>
      </c>
      <c r="H6" s="69"/>
    </row>
    <row r="7" spans="2:8" x14ac:dyDescent="0.45">
      <c r="B7" s="57" t="s">
        <v>75</v>
      </c>
      <c r="C7" s="90" t="s">
        <v>83</v>
      </c>
      <c r="D7" s="45">
        <v>0</v>
      </c>
      <c r="E7" s="91">
        <f>ABS(D7)/6910053831506</f>
        <v>0</v>
      </c>
      <c r="H7" s="67"/>
    </row>
    <row r="8" spans="2:8" ht="19.5" thickBot="1" x14ac:dyDescent="0.5">
      <c r="B8" s="92" t="s">
        <v>76</v>
      </c>
      <c r="C8" s="93" t="s">
        <v>84</v>
      </c>
      <c r="D8" s="45">
        <v>42916307</v>
      </c>
      <c r="E8" s="94">
        <f>ABS(D8)/6910053831506</f>
        <v>6.2107051618506244E-6</v>
      </c>
      <c r="H8" s="69"/>
    </row>
    <row r="9" spans="2:8" ht="19.5" thickBot="1" x14ac:dyDescent="0.5">
      <c r="B9" s="202" t="s">
        <v>66</v>
      </c>
      <c r="C9" s="203"/>
      <c r="D9" s="95">
        <f>SUM(D6:D8)</f>
        <v>-449629463948</v>
      </c>
      <c r="E9" s="68">
        <f>SUM(E6:E8)</f>
        <v>6.5081301467080979E-2</v>
      </c>
      <c r="H9" s="10"/>
    </row>
    <row r="10" spans="2:8" x14ac:dyDescent="0.45">
      <c r="B10" s="198" t="s">
        <v>132</v>
      </c>
      <c r="C10" s="198"/>
      <c r="D10" s="198"/>
      <c r="E10" s="198"/>
    </row>
    <row r="11" spans="2:8" ht="12.75" customHeight="1" x14ac:dyDescent="0.45"/>
    <row r="12" spans="2:8" x14ac:dyDescent="0.45">
      <c r="D12" s="10"/>
      <c r="E12" s="10"/>
    </row>
    <row r="13" spans="2:8" x14ac:dyDescent="0.45">
      <c r="D13" s="13"/>
    </row>
    <row r="14" spans="2:8" x14ac:dyDescent="0.45">
      <c r="D14" s="10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D15" sqref="D15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0"/>
      <c r="C1" s="135" t="s">
        <v>0</v>
      </c>
      <c r="D1" s="135"/>
      <c r="E1" s="135"/>
      <c r="F1" s="135"/>
      <c r="G1" s="135"/>
      <c r="H1" s="135"/>
      <c r="I1" s="135"/>
      <c r="J1" s="136"/>
    </row>
    <row r="2" spans="2:10" ht="24" x14ac:dyDescent="0.45">
      <c r="B2" s="51"/>
      <c r="C2" s="137" t="s">
        <v>1</v>
      </c>
      <c r="D2" s="137"/>
      <c r="E2" s="137"/>
      <c r="F2" s="137"/>
      <c r="G2" s="137"/>
      <c r="H2" s="137"/>
      <c r="I2" s="137"/>
      <c r="J2" s="138"/>
    </row>
    <row r="3" spans="2:10" ht="24.75" thickBot="1" x14ac:dyDescent="0.5">
      <c r="B3" s="49" t="s">
        <v>79</v>
      </c>
      <c r="C3" s="137" t="str">
        <f>سهام!C3</f>
        <v>برای ماه منتهی به 1400/03/31</v>
      </c>
      <c r="D3" s="137"/>
      <c r="E3" s="137"/>
      <c r="F3" s="137"/>
      <c r="G3" s="137"/>
      <c r="H3" s="137"/>
      <c r="I3" s="137"/>
      <c r="J3" s="138"/>
    </row>
    <row r="4" spans="2:10" x14ac:dyDescent="0.45">
      <c r="B4" s="139" t="s">
        <v>2</v>
      </c>
      <c r="C4" s="142" t="str">
        <f>سهام!C4</f>
        <v>1400/02/31</v>
      </c>
      <c r="D4" s="142" t="s">
        <v>3</v>
      </c>
      <c r="E4" s="142" t="s">
        <v>3</v>
      </c>
      <c r="F4" s="142" t="s">
        <v>3</v>
      </c>
      <c r="G4" s="142" t="str">
        <f>سهام!J4</f>
        <v>1400/03/31</v>
      </c>
      <c r="H4" s="142" t="s">
        <v>5</v>
      </c>
      <c r="I4" s="142" t="s">
        <v>5</v>
      </c>
      <c r="J4" s="144" t="s">
        <v>5</v>
      </c>
    </row>
    <row r="5" spans="2:10" x14ac:dyDescent="0.45">
      <c r="B5" s="140" t="s">
        <v>2</v>
      </c>
      <c r="C5" s="141" t="s">
        <v>14</v>
      </c>
      <c r="D5" s="141" t="s">
        <v>15</v>
      </c>
      <c r="E5" s="141" t="s">
        <v>16</v>
      </c>
      <c r="F5" s="141" t="s">
        <v>17</v>
      </c>
      <c r="G5" s="141" t="s">
        <v>14</v>
      </c>
      <c r="H5" s="141" t="s">
        <v>15</v>
      </c>
      <c r="I5" s="141" t="s">
        <v>16</v>
      </c>
      <c r="J5" s="143" t="s">
        <v>17</v>
      </c>
    </row>
    <row r="6" spans="2:10" ht="21.75" customHeight="1" thickBot="1" x14ac:dyDescent="0.5">
      <c r="B6" s="52" t="s">
        <v>77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4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rightToLeft="1" view="pageBreakPreview" topLeftCell="A2" zoomScale="70" zoomScaleNormal="100" zoomScaleSheetLayoutView="70" workbookViewId="0">
      <selection activeCell="E11" sqref="E11"/>
    </sheetView>
  </sheetViews>
  <sheetFormatPr defaultRowHeight="35.25" customHeight="1" x14ac:dyDescent="0.45"/>
  <cols>
    <col min="1" max="1" width="9.140625" style="1"/>
    <col min="2" max="2" width="27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3" style="1" customWidth="1"/>
    <col min="10" max="10" width="17.28515625" style="1" customWidth="1"/>
    <col min="11" max="11" width="21.140625" style="1" customWidth="1"/>
    <col min="12" max="12" width="15.85546875" style="1" customWidth="1"/>
    <col min="13" max="13" width="20.28515625" style="1" customWidth="1"/>
    <col min="14" max="14" width="22.140625" style="1" customWidth="1"/>
    <col min="15" max="15" width="23.42578125" style="1" bestFit="1" customWidth="1"/>
    <col min="16" max="16" width="13.85546875" style="1" customWidth="1"/>
    <col min="17" max="17" width="22.7109375" style="1" customWidth="1"/>
    <col min="18" max="19" width="23.42578125" style="1" bestFit="1" customWidth="1"/>
    <col min="20" max="20" width="16.425781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0"/>
      <c r="C1" s="135" t="s">
        <v>0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2:20" ht="35.25" customHeight="1" x14ac:dyDescent="0.45">
      <c r="B2" s="51"/>
      <c r="C2" s="137" t="s">
        <v>1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8"/>
    </row>
    <row r="3" spans="2:20" ht="35.25" customHeight="1" thickBot="1" x14ac:dyDescent="0.5">
      <c r="B3" s="49" t="s">
        <v>79</v>
      </c>
      <c r="C3" s="137" t="str">
        <f>سهام!C3</f>
        <v>برای ماه منتهی به 1400/03/31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8"/>
    </row>
    <row r="4" spans="2:20" ht="35.25" customHeight="1" x14ac:dyDescent="0.45">
      <c r="B4" s="147" t="s">
        <v>18</v>
      </c>
      <c r="C4" s="145" t="s">
        <v>18</v>
      </c>
      <c r="D4" s="145" t="s">
        <v>18</v>
      </c>
      <c r="E4" s="145" t="s">
        <v>18</v>
      </c>
      <c r="F4" s="145" t="s">
        <v>18</v>
      </c>
      <c r="G4" s="145" t="s">
        <v>18</v>
      </c>
      <c r="H4" s="145" t="s">
        <v>18</v>
      </c>
      <c r="I4" s="145" t="str">
        <f>سهام!C4</f>
        <v>1400/02/31</v>
      </c>
      <c r="J4" s="145" t="s">
        <v>3</v>
      </c>
      <c r="K4" s="145" t="s">
        <v>3</v>
      </c>
      <c r="L4" s="145" t="s">
        <v>4</v>
      </c>
      <c r="M4" s="145" t="s">
        <v>4</v>
      </c>
      <c r="N4" s="145" t="s">
        <v>4</v>
      </c>
      <c r="O4" s="145" t="s">
        <v>4</v>
      </c>
      <c r="P4" s="145" t="str">
        <f>سهام!J4</f>
        <v>1400/03/31</v>
      </c>
      <c r="Q4" s="145" t="s">
        <v>5</v>
      </c>
      <c r="R4" s="145" t="s">
        <v>5</v>
      </c>
      <c r="S4" s="145" t="s">
        <v>5</v>
      </c>
      <c r="T4" s="150" t="s">
        <v>5</v>
      </c>
    </row>
    <row r="5" spans="2:20" ht="35.25" customHeight="1" x14ac:dyDescent="0.45">
      <c r="B5" s="148" t="s">
        <v>19</v>
      </c>
      <c r="C5" s="146" t="s">
        <v>20</v>
      </c>
      <c r="D5" s="146" t="s">
        <v>21</v>
      </c>
      <c r="E5" s="146" t="s">
        <v>22</v>
      </c>
      <c r="F5" s="146" t="s">
        <v>23</v>
      </c>
      <c r="G5" s="146" t="s">
        <v>24</v>
      </c>
      <c r="H5" s="146" t="s">
        <v>17</v>
      </c>
      <c r="I5" s="146" t="s">
        <v>6</v>
      </c>
      <c r="J5" s="146" t="s">
        <v>7</v>
      </c>
      <c r="K5" s="86" t="s">
        <v>8</v>
      </c>
      <c r="L5" s="146" t="s">
        <v>93</v>
      </c>
      <c r="M5" s="86" t="s">
        <v>94</v>
      </c>
      <c r="N5" s="146" t="s">
        <v>95</v>
      </c>
      <c r="O5" s="86" t="s">
        <v>10</v>
      </c>
      <c r="P5" s="146" t="s">
        <v>6</v>
      </c>
      <c r="Q5" s="86" t="s">
        <v>25</v>
      </c>
      <c r="R5" s="86" t="s">
        <v>7</v>
      </c>
      <c r="S5" s="86" t="s">
        <v>8</v>
      </c>
      <c r="T5" s="149" t="s">
        <v>12</v>
      </c>
    </row>
    <row r="6" spans="2:20" ht="39" customHeight="1" x14ac:dyDescent="0.45">
      <c r="B6" s="148" t="s">
        <v>19</v>
      </c>
      <c r="C6" s="146" t="s">
        <v>20</v>
      </c>
      <c r="D6" s="146" t="s">
        <v>21</v>
      </c>
      <c r="E6" s="146" t="s">
        <v>22</v>
      </c>
      <c r="F6" s="146" t="s">
        <v>23</v>
      </c>
      <c r="G6" s="146" t="s">
        <v>24</v>
      </c>
      <c r="H6" s="146" t="s">
        <v>17</v>
      </c>
      <c r="I6" s="146" t="s">
        <v>6</v>
      </c>
      <c r="J6" s="146" t="s">
        <v>7</v>
      </c>
      <c r="K6" s="86" t="s">
        <v>92</v>
      </c>
      <c r="L6" s="146" t="s">
        <v>6</v>
      </c>
      <c r="M6" s="86" t="s">
        <v>92</v>
      </c>
      <c r="N6" s="146" t="s">
        <v>6</v>
      </c>
      <c r="O6" s="86" t="s">
        <v>92</v>
      </c>
      <c r="P6" s="146" t="s">
        <v>6</v>
      </c>
      <c r="Q6" s="86" t="s">
        <v>92</v>
      </c>
      <c r="R6" s="86" t="s">
        <v>92</v>
      </c>
      <c r="S6" s="86" t="s">
        <v>92</v>
      </c>
      <c r="T6" s="149" t="s">
        <v>12</v>
      </c>
    </row>
    <row r="7" spans="2:20" s="60" customFormat="1" ht="54" customHeight="1" thickBot="1" x14ac:dyDescent="0.5">
      <c r="B7" s="96" t="s">
        <v>111</v>
      </c>
      <c r="C7" s="87" t="s">
        <v>77</v>
      </c>
      <c r="D7" s="87" t="s">
        <v>77</v>
      </c>
      <c r="E7" s="87" t="s">
        <v>77</v>
      </c>
      <c r="F7" s="87" t="s">
        <v>77</v>
      </c>
      <c r="G7" s="118">
        <v>0</v>
      </c>
      <c r="H7" s="118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87">
        <v>0</v>
      </c>
      <c r="O7" s="88">
        <v>0</v>
      </c>
      <c r="P7" s="97">
        <v>0</v>
      </c>
      <c r="Q7" s="97">
        <v>0</v>
      </c>
      <c r="R7" s="97">
        <v>0</v>
      </c>
      <c r="S7" s="97">
        <v>0</v>
      </c>
      <c r="T7" s="117">
        <v>0</v>
      </c>
    </row>
  </sheetData>
  <mergeCells count="20">
    <mergeCell ref="F5:F6"/>
    <mergeCell ref="I4:K4"/>
    <mergeCell ref="T5:T6"/>
    <mergeCell ref="P4:T4"/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</mergeCells>
  <printOptions horizontalCentered="1" verticalCentered="1"/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F14" sqref="F14"/>
    </sheetView>
  </sheetViews>
  <sheetFormatPr defaultRowHeight="18.75" x14ac:dyDescent="0.45"/>
  <cols>
    <col min="1" max="1" width="3.7109375" style="1" customWidth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8" width="9.140625" style="1" customWidth="1"/>
    <col min="9" max="9" width="2.85546875" style="1" customWidth="1"/>
    <col min="10" max="16384" width="9.140625" style="1"/>
  </cols>
  <sheetData>
    <row r="1" spans="2:8" ht="24" x14ac:dyDescent="0.45">
      <c r="B1" s="27"/>
      <c r="C1" s="153" t="s">
        <v>0</v>
      </c>
      <c r="D1" s="153"/>
      <c r="E1" s="153"/>
      <c r="F1" s="153"/>
      <c r="G1" s="153"/>
      <c r="H1" s="154"/>
    </row>
    <row r="2" spans="2:8" ht="24" x14ac:dyDescent="0.45">
      <c r="B2" s="26"/>
      <c r="C2" s="137" t="s">
        <v>1</v>
      </c>
      <c r="D2" s="137"/>
      <c r="E2" s="137"/>
      <c r="F2" s="137"/>
      <c r="G2" s="137"/>
      <c r="H2" s="155"/>
    </row>
    <row r="3" spans="2:8" ht="24" x14ac:dyDescent="0.45">
      <c r="B3" s="28" t="s">
        <v>79</v>
      </c>
      <c r="C3" s="156" t="str">
        <f>سهام!C3</f>
        <v>برای ماه منتهی به 1400/03/31</v>
      </c>
      <c r="D3" s="156"/>
      <c r="E3" s="156"/>
      <c r="F3" s="156"/>
      <c r="G3" s="156"/>
      <c r="H3" s="157"/>
    </row>
    <row r="4" spans="2:8" x14ac:dyDescent="0.45">
      <c r="B4" s="151" t="s">
        <v>2</v>
      </c>
      <c r="C4" s="151" t="str">
        <f>C3</f>
        <v>برای ماه منتهی به 1400/03/31</v>
      </c>
      <c r="D4" s="151" t="s">
        <v>5</v>
      </c>
      <c r="E4" s="151" t="s">
        <v>5</v>
      </c>
      <c r="F4" s="151" t="s">
        <v>5</v>
      </c>
      <c r="G4" s="151" t="s">
        <v>5</v>
      </c>
      <c r="H4" s="151" t="s">
        <v>5</v>
      </c>
    </row>
    <row r="5" spans="2:8" ht="33.75" customHeight="1" x14ac:dyDescent="0.45">
      <c r="B5" s="152" t="s">
        <v>2</v>
      </c>
      <c r="C5" s="152" t="s">
        <v>6</v>
      </c>
      <c r="D5" s="152" t="s">
        <v>26</v>
      </c>
      <c r="E5" s="152" t="s">
        <v>27</v>
      </c>
      <c r="F5" s="152" t="s">
        <v>28</v>
      </c>
      <c r="G5" s="152" t="s">
        <v>29</v>
      </c>
      <c r="H5" s="152" t="s">
        <v>30</v>
      </c>
    </row>
    <row r="6" spans="2:8" s="7" customFormat="1" ht="24" x14ac:dyDescent="0.25">
      <c r="B6" s="8" t="s">
        <v>77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</row>
  </sheetData>
  <mergeCells count="11">
    <mergeCell ref="C1:H1"/>
    <mergeCell ref="C2:H2"/>
    <mergeCell ref="C3:H3"/>
    <mergeCell ref="G5"/>
    <mergeCell ref="H5"/>
    <mergeCell ref="C4:H4"/>
    <mergeCell ref="B4:B5"/>
    <mergeCell ref="C5"/>
    <mergeCell ref="D5"/>
    <mergeCell ref="E5"/>
    <mergeCell ref="F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66" zoomScaleNormal="100" zoomScaleSheetLayoutView="66" workbookViewId="0">
      <selection activeCell="L19" sqref="L19"/>
    </sheetView>
  </sheetViews>
  <sheetFormatPr defaultRowHeight="18.75" x14ac:dyDescent="0.45"/>
  <cols>
    <col min="1" max="1" width="3" style="1" customWidth="1"/>
    <col min="2" max="2" width="13.140625" style="1" customWidth="1"/>
    <col min="3" max="3" width="11.42578125" style="1" bestFit="1" customWidth="1"/>
    <col min="4" max="17" width="9.140625" style="1" customWidth="1"/>
    <col min="18" max="18" width="3.28515625" style="1" customWidth="1"/>
    <col min="19" max="16384" width="9.140625" style="1"/>
  </cols>
  <sheetData>
    <row r="1" spans="2:17" ht="24" x14ac:dyDescent="0.45">
      <c r="B1" s="27"/>
      <c r="C1" s="153" t="s">
        <v>0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4"/>
    </row>
    <row r="2" spans="2:17" ht="24" x14ac:dyDescent="0.45">
      <c r="B2" s="26"/>
      <c r="C2" s="137" t="s">
        <v>1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55"/>
    </row>
    <row r="3" spans="2:17" ht="24" x14ac:dyDescent="0.45">
      <c r="B3" s="28" t="s">
        <v>79</v>
      </c>
      <c r="C3" s="156" t="str">
        <f>سهام!C3</f>
        <v>برای ماه منتهی به 1400/03/31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</row>
    <row r="4" spans="2:17" x14ac:dyDescent="0.45">
      <c r="B4" s="132" t="s">
        <v>31</v>
      </c>
      <c r="C4" s="132" t="s">
        <v>31</v>
      </c>
      <c r="D4" s="132" t="s">
        <v>31</v>
      </c>
      <c r="E4" s="132" t="s">
        <v>31</v>
      </c>
      <c r="F4" s="132" t="s">
        <v>31</v>
      </c>
      <c r="G4" s="132" t="str">
        <f>سهام!C4</f>
        <v>1400/02/31</v>
      </c>
      <c r="H4" s="132" t="s">
        <v>3</v>
      </c>
      <c r="I4" s="132" t="s">
        <v>3</v>
      </c>
      <c r="J4" s="132" t="s">
        <v>4</v>
      </c>
      <c r="K4" s="132" t="s">
        <v>4</v>
      </c>
      <c r="L4" s="132" t="s">
        <v>4</v>
      </c>
      <c r="M4" s="132" t="s">
        <v>4</v>
      </c>
      <c r="N4" s="132" t="str">
        <f>سهام!J4</f>
        <v>1400/03/31</v>
      </c>
      <c r="O4" s="132" t="s">
        <v>5</v>
      </c>
      <c r="P4" s="132" t="s">
        <v>5</v>
      </c>
      <c r="Q4" s="132" t="s">
        <v>5</v>
      </c>
    </row>
    <row r="5" spans="2:17" ht="29.25" customHeight="1" x14ac:dyDescent="0.45">
      <c r="B5" s="158" t="s">
        <v>32</v>
      </c>
      <c r="C5" s="158" t="s">
        <v>23</v>
      </c>
      <c r="D5" s="158" t="s">
        <v>24</v>
      </c>
      <c r="E5" s="158" t="s">
        <v>33</v>
      </c>
      <c r="F5" s="158" t="s">
        <v>21</v>
      </c>
      <c r="G5" s="158" t="s">
        <v>6</v>
      </c>
      <c r="H5" s="158" t="s">
        <v>7</v>
      </c>
      <c r="I5" s="158" t="s">
        <v>8</v>
      </c>
      <c r="J5" s="158" t="s">
        <v>9</v>
      </c>
      <c r="K5" s="158" t="s">
        <v>9</v>
      </c>
      <c r="L5" s="158" t="s">
        <v>10</v>
      </c>
      <c r="M5" s="158" t="s">
        <v>10</v>
      </c>
      <c r="N5" s="158" t="s">
        <v>6</v>
      </c>
      <c r="O5" s="158" t="s">
        <v>7</v>
      </c>
      <c r="P5" s="158" t="s">
        <v>8</v>
      </c>
      <c r="Q5" s="158" t="s">
        <v>34</v>
      </c>
    </row>
    <row r="6" spans="2:17" ht="31.5" customHeight="1" x14ac:dyDescent="0.45">
      <c r="B6" s="158" t="s">
        <v>32</v>
      </c>
      <c r="C6" s="158" t="s">
        <v>23</v>
      </c>
      <c r="D6" s="158" t="s">
        <v>24</v>
      </c>
      <c r="E6" s="158" t="s">
        <v>33</v>
      </c>
      <c r="F6" s="158" t="s">
        <v>21</v>
      </c>
      <c r="G6" s="158" t="s">
        <v>6</v>
      </c>
      <c r="H6" s="158" t="s">
        <v>7</v>
      </c>
      <c r="I6" s="158" t="s">
        <v>8</v>
      </c>
      <c r="J6" s="158" t="s">
        <v>6</v>
      </c>
      <c r="K6" s="158" t="s">
        <v>7</v>
      </c>
      <c r="L6" s="158" t="s">
        <v>6</v>
      </c>
      <c r="M6" s="158" t="s">
        <v>13</v>
      </c>
      <c r="N6" s="158" t="s">
        <v>6</v>
      </c>
      <c r="O6" s="158" t="s">
        <v>7</v>
      </c>
      <c r="P6" s="158" t="s">
        <v>8</v>
      </c>
      <c r="Q6" s="158" t="s">
        <v>34</v>
      </c>
    </row>
    <row r="7" spans="2:17" s="9" customFormat="1" ht="24" x14ac:dyDescent="0.6">
      <c r="B7" s="24" t="s">
        <v>77</v>
      </c>
      <c r="C7" s="24" t="s">
        <v>77</v>
      </c>
      <c r="D7" s="14">
        <v>0</v>
      </c>
      <c r="E7" s="14">
        <v>0</v>
      </c>
      <c r="F7" s="24" t="s">
        <v>77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</sheetData>
  <mergeCells count="25">
    <mergeCell ref="L6"/>
    <mergeCell ref="M6"/>
    <mergeCell ref="L5:M5"/>
    <mergeCell ref="B4:F4"/>
    <mergeCell ref="B5:B6"/>
    <mergeCell ref="C5:C6"/>
    <mergeCell ref="D5:D6"/>
    <mergeCell ref="E5:E6"/>
    <mergeCell ref="F5:F6"/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rightToLeft="1" view="pageBreakPreview" topLeftCell="A13" zoomScaleNormal="100" zoomScaleSheetLayoutView="100" workbookViewId="0">
      <selection activeCell="E21" sqref="E21"/>
    </sheetView>
  </sheetViews>
  <sheetFormatPr defaultRowHeight="18.75" x14ac:dyDescent="0.45"/>
  <cols>
    <col min="1" max="1" width="3.5703125" style="1" customWidth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10" width="19.42578125" style="1" bestFit="1" customWidth="1"/>
    <col min="11" max="11" width="13.140625" style="1" customWidth="1"/>
    <col min="12" max="12" width="3.5703125" style="1" customWidth="1"/>
    <col min="13" max="16384" width="9.140625" style="1"/>
  </cols>
  <sheetData>
    <row r="1" spans="2:11" ht="24" x14ac:dyDescent="0.45">
      <c r="B1" s="27"/>
      <c r="C1" s="153" t="s">
        <v>0</v>
      </c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26"/>
      <c r="C2" s="137" t="s">
        <v>1</v>
      </c>
      <c r="D2" s="137"/>
      <c r="E2" s="137"/>
      <c r="F2" s="137"/>
      <c r="G2" s="137"/>
      <c r="H2" s="137"/>
      <c r="I2" s="137"/>
      <c r="J2" s="137"/>
      <c r="K2" s="155"/>
    </row>
    <row r="3" spans="2:11" ht="24" x14ac:dyDescent="0.45">
      <c r="B3" s="28" t="s">
        <v>79</v>
      </c>
      <c r="C3" s="156" t="str">
        <f>سهام!C3</f>
        <v>برای ماه منتهی به 1400/03/31</v>
      </c>
      <c r="D3" s="156"/>
      <c r="E3" s="156"/>
      <c r="F3" s="156"/>
      <c r="G3" s="156"/>
      <c r="H3" s="156"/>
      <c r="I3" s="156"/>
      <c r="J3" s="156"/>
      <c r="K3" s="157"/>
    </row>
    <row r="4" spans="2:11" x14ac:dyDescent="0.45">
      <c r="B4" s="132" t="s">
        <v>35</v>
      </c>
      <c r="C4" s="132" t="s">
        <v>36</v>
      </c>
      <c r="D4" s="132" t="s">
        <v>36</v>
      </c>
      <c r="E4" s="132" t="s">
        <v>36</v>
      </c>
      <c r="F4" s="132" t="s">
        <v>36</v>
      </c>
      <c r="G4" s="132" t="str">
        <f>سهام!C4</f>
        <v>1400/02/31</v>
      </c>
      <c r="H4" s="132" t="s">
        <v>4</v>
      </c>
      <c r="I4" s="132" t="s">
        <v>4</v>
      </c>
      <c r="J4" s="132" t="str">
        <f>سهام!J4</f>
        <v>1400/03/31</v>
      </c>
      <c r="K4" s="132" t="s">
        <v>5</v>
      </c>
    </row>
    <row r="5" spans="2:11" ht="39" customHeight="1" x14ac:dyDescent="0.45">
      <c r="B5" s="132" t="s">
        <v>35</v>
      </c>
      <c r="C5" s="132" t="s">
        <v>37</v>
      </c>
      <c r="D5" s="132" t="s">
        <v>38</v>
      </c>
      <c r="E5" s="132" t="s">
        <v>39</v>
      </c>
      <c r="F5" s="132" t="s">
        <v>24</v>
      </c>
      <c r="G5" s="132" t="s">
        <v>40</v>
      </c>
      <c r="H5" s="132" t="s">
        <v>41</v>
      </c>
      <c r="I5" s="132" t="s">
        <v>42</v>
      </c>
      <c r="J5" s="132" t="s">
        <v>40</v>
      </c>
      <c r="K5" s="158" t="s">
        <v>34</v>
      </c>
    </row>
    <row r="6" spans="2:11" ht="39" customHeight="1" x14ac:dyDescent="0.45">
      <c r="B6" s="3" t="s">
        <v>43</v>
      </c>
      <c r="C6" s="58" t="s">
        <v>118</v>
      </c>
      <c r="D6" s="58" t="s">
        <v>90</v>
      </c>
      <c r="E6" s="58" t="s">
        <v>115</v>
      </c>
      <c r="F6" s="3">
        <v>10</v>
      </c>
      <c r="G6" s="111">
        <v>11670165777</v>
      </c>
      <c r="H6" s="111">
        <v>77022282192</v>
      </c>
      <c r="I6" s="111">
        <v>63443226780</v>
      </c>
      <c r="J6" s="111">
        <v>25249221189</v>
      </c>
      <c r="K6" s="119">
        <v>1.6000000000000001E-3</v>
      </c>
    </row>
    <row r="7" spans="2:11" ht="39" customHeight="1" x14ac:dyDescent="0.45">
      <c r="B7" s="3" t="s">
        <v>43</v>
      </c>
      <c r="C7" s="58" t="s">
        <v>122</v>
      </c>
      <c r="D7" s="58" t="s">
        <v>90</v>
      </c>
      <c r="E7" s="58" t="s">
        <v>115</v>
      </c>
      <c r="F7" s="3">
        <v>10</v>
      </c>
      <c r="G7" s="111">
        <v>743416766</v>
      </c>
      <c r="H7" s="111">
        <v>203322367139</v>
      </c>
      <c r="I7" s="111">
        <v>196384292756</v>
      </c>
      <c r="J7" s="111">
        <v>7681491149</v>
      </c>
      <c r="K7" s="119">
        <v>2.0000000000000001E-4</v>
      </c>
    </row>
    <row r="8" spans="2:11" ht="39" customHeight="1" x14ac:dyDescent="0.45">
      <c r="B8" s="3" t="s">
        <v>43</v>
      </c>
      <c r="C8" s="58" t="s">
        <v>121</v>
      </c>
      <c r="D8" s="58" t="s">
        <v>90</v>
      </c>
      <c r="E8" s="58" t="s">
        <v>125</v>
      </c>
      <c r="F8" s="3">
        <v>10</v>
      </c>
      <c r="G8" s="111">
        <v>1135481983</v>
      </c>
      <c r="H8" s="111">
        <v>15004947171</v>
      </c>
      <c r="I8" s="111">
        <v>9658089280</v>
      </c>
      <c r="J8" s="111">
        <v>6482339874</v>
      </c>
      <c r="K8" s="119">
        <v>2.0000000000000001E-4</v>
      </c>
    </row>
    <row r="9" spans="2:11" ht="39" customHeight="1" x14ac:dyDescent="0.45">
      <c r="B9" s="3" t="s">
        <v>43</v>
      </c>
      <c r="C9" s="58" t="s">
        <v>119</v>
      </c>
      <c r="D9" s="58" t="s">
        <v>90</v>
      </c>
      <c r="E9" s="58" t="s">
        <v>91</v>
      </c>
      <c r="F9" s="3">
        <v>10</v>
      </c>
      <c r="G9" s="111">
        <v>1656169041</v>
      </c>
      <c r="H9" s="111">
        <v>1707298278</v>
      </c>
      <c r="I9" s="111">
        <v>1354262065</v>
      </c>
      <c r="J9" s="111">
        <v>2009205254</v>
      </c>
      <c r="K9" s="119">
        <v>2.0000000000000001E-4</v>
      </c>
    </row>
    <row r="10" spans="2:11" ht="39" customHeight="1" x14ac:dyDescent="0.45">
      <c r="B10" s="3" t="s">
        <v>43</v>
      </c>
      <c r="C10" s="58" t="s">
        <v>120</v>
      </c>
      <c r="D10" s="58" t="s">
        <v>90</v>
      </c>
      <c r="E10" s="58" t="s">
        <v>125</v>
      </c>
      <c r="F10" s="3">
        <v>10</v>
      </c>
      <c r="G10" s="111">
        <v>1299548342</v>
      </c>
      <c r="H10" s="111">
        <v>84931</v>
      </c>
      <c r="I10" s="111">
        <v>10000</v>
      </c>
      <c r="J10" s="111">
        <v>1299623273</v>
      </c>
      <c r="K10" s="119">
        <v>1E-4</v>
      </c>
    </row>
    <row r="11" spans="2:11" ht="39" customHeight="1" x14ac:dyDescent="0.45">
      <c r="B11" s="3" t="s">
        <v>43</v>
      </c>
      <c r="C11" s="58" t="s">
        <v>123</v>
      </c>
      <c r="D11" s="58" t="s">
        <v>90</v>
      </c>
      <c r="E11" s="58" t="s">
        <v>125</v>
      </c>
      <c r="F11" s="3">
        <v>10</v>
      </c>
      <c r="G11" s="111">
        <v>472971602</v>
      </c>
      <c r="H11" s="111">
        <v>84931</v>
      </c>
      <c r="I11" s="111">
        <v>10000</v>
      </c>
      <c r="J11" s="111">
        <v>473046533</v>
      </c>
      <c r="K11" s="119">
        <v>1E-4</v>
      </c>
    </row>
    <row r="12" spans="2:11" ht="39" customHeight="1" x14ac:dyDescent="0.45">
      <c r="B12" s="3" t="s">
        <v>96</v>
      </c>
      <c r="C12" s="58" t="s">
        <v>124</v>
      </c>
      <c r="D12" s="58" t="s">
        <v>90</v>
      </c>
      <c r="E12" s="58" t="s">
        <v>107</v>
      </c>
      <c r="F12" s="3">
        <v>10</v>
      </c>
      <c r="G12" s="111">
        <v>268665</v>
      </c>
      <c r="H12" s="111">
        <v>0</v>
      </c>
      <c r="I12" s="111">
        <v>0</v>
      </c>
      <c r="J12" s="111">
        <v>268665</v>
      </c>
      <c r="K12" s="115">
        <v>0</v>
      </c>
    </row>
    <row r="13" spans="2:11" ht="21" x14ac:dyDescent="0.55000000000000004">
      <c r="B13" s="159" t="s">
        <v>66</v>
      </c>
      <c r="C13" s="160"/>
      <c r="D13" s="160"/>
      <c r="E13" s="160"/>
      <c r="F13" s="161"/>
      <c r="G13" s="109">
        <f>SUM(G6:G12)</f>
        <v>16978022176</v>
      </c>
      <c r="H13" s="109">
        <f>SUM(H6:H12)</f>
        <v>297057064642</v>
      </c>
      <c r="I13" s="109">
        <f>SUM(I6:I12)</f>
        <v>270839890881</v>
      </c>
      <c r="J13" s="109">
        <f>SUM(J6:J12)</f>
        <v>43195195937</v>
      </c>
      <c r="K13" s="110">
        <f>SUM(K6:K12)</f>
        <v>2.3999999999999998E-3</v>
      </c>
    </row>
    <row r="14" spans="2:11" x14ac:dyDescent="0.45">
      <c r="H14" s="10"/>
    </row>
    <row r="16" spans="2:11" x14ac:dyDescent="0.45">
      <c r="I16" s="61"/>
    </row>
    <row r="17" s="6" customFormat="1" ht="33.75" customHeight="1" x14ac:dyDescent="0.25"/>
    <row r="18" s="6" customFormat="1" ht="33.75" customHeight="1" x14ac:dyDescent="0.25"/>
  </sheetData>
  <mergeCells count="18"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  <mergeCell ref="H5"/>
    <mergeCell ref="I5"/>
    <mergeCell ref="B13:F13"/>
    <mergeCell ref="H4:I4"/>
    <mergeCell ref="B4:B5"/>
    <mergeCell ref="C5"/>
  </mergeCells>
  <printOptions horizontalCentered="1" verticalCentered="1"/>
  <pageMargins left="0.7" right="0.7" top="0.75" bottom="0.75" header="0.3" footer="0.3"/>
  <pageSetup paperSize="9" scale="74" orientation="landscape" r:id="rId1"/>
  <ignoredErrors>
    <ignoredError sqref="C6:C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15"/>
  <sheetViews>
    <sheetView rightToLeft="1" view="pageBreakPreview" topLeftCell="A16" zoomScaleNormal="100" zoomScaleSheetLayoutView="100" workbookViewId="0">
      <selection activeCell="D27" sqref="D27"/>
    </sheetView>
  </sheetViews>
  <sheetFormatPr defaultRowHeight="18.75" x14ac:dyDescent="0.45"/>
  <cols>
    <col min="1" max="1" width="5" style="1" customWidth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5703125" style="1" bestFit="1" customWidth="1"/>
    <col min="7" max="7" width="12" style="1" bestFit="1" customWidth="1"/>
    <col min="8" max="8" width="20.5703125" style="1" bestFit="1" customWidth="1"/>
    <col min="9" max="9" width="20.7109375" style="1" bestFit="1" customWidth="1"/>
    <col min="10" max="10" width="11.42578125" style="1" bestFit="1" customWidth="1"/>
    <col min="11" max="11" width="20.7109375" style="1" bestFit="1" customWidth="1"/>
    <col min="12" max="12" width="2.85546875" style="1" customWidth="1"/>
    <col min="13" max="13" width="9.140625" style="1"/>
    <col min="14" max="14" width="32.140625" style="1" customWidth="1"/>
    <col min="15" max="16384" width="9.140625" style="1"/>
  </cols>
  <sheetData>
    <row r="1" spans="2:11" ht="24" x14ac:dyDescent="0.45">
      <c r="B1" s="165" t="s">
        <v>0</v>
      </c>
      <c r="C1" s="153"/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166" t="s">
        <v>44</v>
      </c>
      <c r="C2" s="137"/>
      <c r="D2" s="137"/>
      <c r="E2" s="137"/>
      <c r="F2" s="137"/>
      <c r="G2" s="137"/>
      <c r="H2" s="137"/>
      <c r="I2" s="137"/>
      <c r="J2" s="137"/>
      <c r="K2" s="155"/>
    </row>
    <row r="3" spans="2:11" ht="24" x14ac:dyDescent="0.45">
      <c r="B3" s="167" t="str">
        <f>سهام!C3</f>
        <v>برای ماه منتهی به 1400/03/31</v>
      </c>
      <c r="C3" s="156"/>
      <c r="D3" s="156"/>
      <c r="E3" s="156"/>
      <c r="F3" s="156"/>
      <c r="G3" s="156"/>
      <c r="H3" s="156"/>
      <c r="I3" s="156"/>
      <c r="J3" s="156"/>
      <c r="K3" s="157"/>
    </row>
    <row r="4" spans="2:11" ht="24" x14ac:dyDescent="0.45">
      <c r="B4" s="28" t="s">
        <v>79</v>
      </c>
      <c r="C4" s="41"/>
      <c r="D4" s="41"/>
      <c r="E4" s="41"/>
      <c r="F4" s="41"/>
      <c r="G4" s="41"/>
      <c r="H4" s="41"/>
      <c r="I4" s="41"/>
      <c r="J4" s="41"/>
      <c r="K4" s="42"/>
    </row>
    <row r="5" spans="2:11" ht="33" customHeight="1" x14ac:dyDescent="0.45">
      <c r="B5" s="132" t="s">
        <v>45</v>
      </c>
      <c r="C5" s="132" t="s">
        <v>45</v>
      </c>
      <c r="D5" s="132" t="s">
        <v>45</v>
      </c>
      <c r="E5" s="132" t="s">
        <v>45</v>
      </c>
      <c r="F5" s="132" t="s">
        <v>46</v>
      </c>
      <c r="G5" s="132" t="s">
        <v>46</v>
      </c>
      <c r="H5" s="132" t="s">
        <v>46</v>
      </c>
      <c r="I5" s="132" t="s">
        <v>47</v>
      </c>
      <c r="J5" s="132" t="s">
        <v>47</v>
      </c>
      <c r="K5" s="132" t="s">
        <v>47</v>
      </c>
    </row>
    <row r="6" spans="2:11" ht="28.5" customHeight="1" x14ac:dyDescent="0.45">
      <c r="B6" s="132" t="s">
        <v>48</v>
      </c>
      <c r="C6" s="132" t="s">
        <v>49</v>
      </c>
      <c r="D6" s="132" t="s">
        <v>23</v>
      </c>
      <c r="E6" s="132" t="s">
        <v>24</v>
      </c>
      <c r="F6" s="132" t="s">
        <v>50</v>
      </c>
      <c r="G6" s="132" t="s">
        <v>51</v>
      </c>
      <c r="H6" s="132" t="s">
        <v>52</v>
      </c>
      <c r="I6" s="132" t="s">
        <v>50</v>
      </c>
      <c r="J6" s="132" t="s">
        <v>51</v>
      </c>
      <c r="K6" s="132" t="s">
        <v>52</v>
      </c>
    </row>
    <row r="7" spans="2:11" ht="28.5" customHeight="1" x14ac:dyDescent="0.45">
      <c r="B7" s="75" t="s">
        <v>43</v>
      </c>
      <c r="C7" s="75">
        <v>1</v>
      </c>
      <c r="D7" s="99">
        <v>1</v>
      </c>
      <c r="E7" s="75">
        <v>10</v>
      </c>
      <c r="F7" s="79">
        <v>14066093</v>
      </c>
      <c r="G7" s="62">
        <v>0</v>
      </c>
      <c r="H7" s="79">
        <f>F7</f>
        <v>14066093</v>
      </c>
      <c r="I7" s="112">
        <v>2474419235</v>
      </c>
      <c r="J7" s="113">
        <v>0</v>
      </c>
      <c r="K7" s="112">
        <v>2474419235</v>
      </c>
    </row>
    <row r="8" spans="2:11" ht="28.5" customHeight="1" x14ac:dyDescent="0.45">
      <c r="B8" s="75" t="s">
        <v>43</v>
      </c>
      <c r="C8" s="75">
        <v>31</v>
      </c>
      <c r="D8" s="99">
        <v>31</v>
      </c>
      <c r="E8" s="75">
        <v>10</v>
      </c>
      <c r="F8" s="79">
        <v>22282192</v>
      </c>
      <c r="G8" s="62">
        <v>0</v>
      </c>
      <c r="H8" s="79">
        <f>F8</f>
        <v>22282192</v>
      </c>
      <c r="I8" s="112">
        <v>22367123</v>
      </c>
      <c r="J8" s="113">
        <v>0</v>
      </c>
      <c r="K8" s="112">
        <v>22367123</v>
      </c>
    </row>
    <row r="9" spans="2:11" ht="28.5" customHeight="1" x14ac:dyDescent="0.45">
      <c r="B9" s="75" t="s">
        <v>43</v>
      </c>
      <c r="C9" s="75">
        <v>31</v>
      </c>
      <c r="D9" s="99">
        <v>31</v>
      </c>
      <c r="E9" s="75">
        <v>10</v>
      </c>
      <c r="F9" s="79">
        <v>6313229</v>
      </c>
      <c r="G9" s="62">
        <v>0</v>
      </c>
      <c r="H9" s="79">
        <f t="shared" ref="H9:H12" si="0">F9</f>
        <v>6313229</v>
      </c>
      <c r="I9" s="112">
        <v>6398160</v>
      </c>
      <c r="J9" s="113">
        <v>0</v>
      </c>
      <c r="K9" s="112">
        <v>6398160</v>
      </c>
    </row>
    <row r="10" spans="2:11" ht="28.5" customHeight="1" x14ac:dyDescent="0.45">
      <c r="B10" s="75" t="s">
        <v>43</v>
      </c>
      <c r="C10" s="75">
        <v>1</v>
      </c>
      <c r="D10" s="99">
        <v>1</v>
      </c>
      <c r="E10" s="75">
        <v>10</v>
      </c>
      <c r="F10" s="79">
        <v>84931</v>
      </c>
      <c r="G10" s="62">
        <v>0</v>
      </c>
      <c r="H10" s="79">
        <f t="shared" si="0"/>
        <v>84931</v>
      </c>
      <c r="I10" s="112">
        <v>84931</v>
      </c>
      <c r="J10" s="113">
        <v>0</v>
      </c>
      <c r="K10" s="112">
        <v>84931</v>
      </c>
    </row>
    <row r="11" spans="2:11" ht="28.5" customHeight="1" x14ac:dyDescent="0.45">
      <c r="B11" s="75" t="s">
        <v>43</v>
      </c>
      <c r="C11" s="75">
        <v>1</v>
      </c>
      <c r="D11" s="99">
        <v>1</v>
      </c>
      <c r="E11" s="75">
        <v>10</v>
      </c>
      <c r="F11" s="79">
        <v>84931</v>
      </c>
      <c r="G11" s="62">
        <v>0</v>
      </c>
      <c r="H11" s="79">
        <f t="shared" si="0"/>
        <v>84931</v>
      </c>
      <c r="I11" s="112">
        <v>84931</v>
      </c>
      <c r="J11" s="113">
        <v>0</v>
      </c>
      <c r="K11" s="112">
        <v>84931</v>
      </c>
    </row>
    <row r="12" spans="2:11" ht="28.5" customHeight="1" x14ac:dyDescent="0.45">
      <c r="B12" s="75" t="s">
        <v>43</v>
      </c>
      <c r="C12" s="75">
        <v>1</v>
      </c>
      <c r="D12" s="99">
        <v>1</v>
      </c>
      <c r="E12" s="75">
        <v>10</v>
      </c>
      <c r="F12" s="79">
        <v>84931</v>
      </c>
      <c r="G12" s="62">
        <v>0</v>
      </c>
      <c r="H12" s="79">
        <f t="shared" si="0"/>
        <v>84931</v>
      </c>
      <c r="I12" s="112">
        <v>84931</v>
      </c>
      <c r="J12" s="113">
        <v>0</v>
      </c>
      <c r="K12" s="112">
        <v>84931</v>
      </c>
    </row>
    <row r="13" spans="2:11" ht="28.5" customHeight="1" x14ac:dyDescent="0.45">
      <c r="B13" s="75" t="s">
        <v>111</v>
      </c>
      <c r="C13" s="75">
        <v>30</v>
      </c>
      <c r="D13" s="76" t="s">
        <v>112</v>
      </c>
      <c r="E13" s="75">
        <v>18.829999999999998</v>
      </c>
      <c r="F13" s="62">
        <v>0</v>
      </c>
      <c r="G13" s="62">
        <v>0</v>
      </c>
      <c r="H13" s="62">
        <v>0</v>
      </c>
      <c r="I13" s="112">
        <v>388664648</v>
      </c>
      <c r="J13" s="113">
        <v>0</v>
      </c>
      <c r="K13" s="112">
        <v>388664648</v>
      </c>
    </row>
    <row r="14" spans="2:11" ht="28.5" customHeight="1" x14ac:dyDescent="0.45">
      <c r="B14" s="75" t="s">
        <v>96</v>
      </c>
      <c r="C14" s="75">
        <v>1</v>
      </c>
      <c r="D14" s="75">
        <v>30</v>
      </c>
      <c r="E14" s="75">
        <v>10</v>
      </c>
      <c r="F14" s="62">
        <v>0</v>
      </c>
      <c r="G14" s="62">
        <v>0</v>
      </c>
      <c r="H14" s="62">
        <v>0</v>
      </c>
      <c r="I14" s="112">
        <v>10810</v>
      </c>
      <c r="J14" s="113">
        <v>0</v>
      </c>
      <c r="K14" s="112">
        <v>10810</v>
      </c>
    </row>
    <row r="15" spans="2:11" ht="36.75" customHeight="1" x14ac:dyDescent="0.45">
      <c r="B15" s="162" t="s">
        <v>66</v>
      </c>
      <c r="C15" s="163"/>
      <c r="D15" s="163"/>
      <c r="E15" s="164"/>
      <c r="F15" s="63">
        <f>SUM(F7:F14)</f>
        <v>42916307</v>
      </c>
      <c r="G15" s="62">
        <v>0</v>
      </c>
      <c r="H15" s="63">
        <f>SUM(H7:H14)</f>
        <v>42916307</v>
      </c>
      <c r="I15" s="63">
        <f>SUM(I7:I14)</f>
        <v>2892114769</v>
      </c>
      <c r="J15" s="62">
        <f>SUM(J7:J14)</f>
        <v>0</v>
      </c>
      <c r="K15" s="63">
        <f>SUM(K7:K14)</f>
        <v>2892114769</v>
      </c>
    </row>
  </sheetData>
  <mergeCells count="17">
    <mergeCell ref="C6"/>
    <mergeCell ref="D6"/>
    <mergeCell ref="E6"/>
    <mergeCell ref="B5:E5"/>
    <mergeCell ref="B15:E15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rightToLeft="1" view="pageBreakPreview" zoomScaleNormal="100" zoomScaleSheetLayoutView="100" workbookViewId="0">
      <selection activeCell="F16" sqref="F16"/>
    </sheetView>
  </sheetViews>
  <sheetFormatPr defaultRowHeight="18.75" x14ac:dyDescent="0.45"/>
  <cols>
    <col min="1" max="1" width="5" style="1" customWidth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7" style="1" bestFit="1" customWidth="1"/>
    <col min="7" max="7" width="17.28515625" style="1" bestFit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7.140625" style="1" customWidth="1"/>
    <col min="13" max="16384" width="9.140625" style="1"/>
  </cols>
  <sheetData>
    <row r="1" spans="2:11" ht="24" x14ac:dyDescent="0.45">
      <c r="B1" s="27"/>
      <c r="C1" s="153" t="s">
        <v>0</v>
      </c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26"/>
      <c r="C2" s="137" t="s">
        <v>44</v>
      </c>
      <c r="D2" s="137"/>
      <c r="E2" s="137"/>
      <c r="F2" s="137"/>
      <c r="G2" s="137"/>
      <c r="H2" s="137"/>
      <c r="I2" s="137"/>
      <c r="J2" s="137"/>
      <c r="K2" s="155"/>
    </row>
    <row r="3" spans="2:11" ht="24" x14ac:dyDescent="0.45">
      <c r="B3" s="28" t="s">
        <v>79</v>
      </c>
      <c r="C3" s="156" t="str">
        <f>سهام!C3</f>
        <v>برای ماه منتهی به 1400/03/31</v>
      </c>
      <c r="D3" s="156"/>
      <c r="E3" s="156"/>
      <c r="F3" s="156"/>
      <c r="G3" s="156"/>
      <c r="H3" s="156"/>
      <c r="I3" s="156"/>
      <c r="J3" s="156"/>
      <c r="K3" s="157"/>
    </row>
    <row r="4" spans="2:11" x14ac:dyDescent="0.45">
      <c r="B4" s="132" t="s">
        <v>2</v>
      </c>
      <c r="C4" s="132" t="s">
        <v>53</v>
      </c>
      <c r="D4" s="132" t="s">
        <v>53</v>
      </c>
      <c r="E4" s="132" t="s">
        <v>53</v>
      </c>
      <c r="F4" s="132" t="s">
        <v>46</v>
      </c>
      <c r="G4" s="132" t="s">
        <v>46</v>
      </c>
      <c r="H4" s="132" t="s">
        <v>46</v>
      </c>
      <c r="I4" s="132" t="s">
        <v>47</v>
      </c>
      <c r="J4" s="132" t="s">
        <v>47</v>
      </c>
      <c r="K4" s="132" t="s">
        <v>47</v>
      </c>
    </row>
    <row r="5" spans="2:11" ht="37.5" x14ac:dyDescent="0.45">
      <c r="B5" s="132" t="s">
        <v>2</v>
      </c>
      <c r="C5" s="132" t="s">
        <v>54</v>
      </c>
      <c r="D5" s="18" t="s">
        <v>55</v>
      </c>
      <c r="E5" s="158" t="s">
        <v>56</v>
      </c>
      <c r="F5" s="158" t="s">
        <v>57</v>
      </c>
      <c r="G5" s="158" t="s">
        <v>51</v>
      </c>
      <c r="H5" s="158" t="s">
        <v>58</v>
      </c>
      <c r="I5" s="158" t="s">
        <v>57</v>
      </c>
      <c r="J5" s="158" t="s">
        <v>51</v>
      </c>
      <c r="K5" s="158" t="s">
        <v>58</v>
      </c>
    </row>
    <row r="6" spans="2:11" x14ac:dyDescent="0.45">
      <c r="B6" s="77" t="s">
        <v>100</v>
      </c>
      <c r="C6" s="77" t="s">
        <v>126</v>
      </c>
      <c r="D6" s="77">
        <v>217152675</v>
      </c>
      <c r="E6" s="77">
        <v>1300</v>
      </c>
      <c r="F6" s="77">
        <v>0</v>
      </c>
      <c r="G6" s="77">
        <v>0</v>
      </c>
      <c r="H6" s="77">
        <v>0</v>
      </c>
      <c r="I6" s="77">
        <v>282298477500</v>
      </c>
      <c r="J6" s="45">
        <v>-17075969681</v>
      </c>
      <c r="K6" s="77">
        <v>265222507819</v>
      </c>
    </row>
    <row r="7" spans="2:11" x14ac:dyDescent="0.45">
      <c r="B7" s="77" t="s">
        <v>98</v>
      </c>
      <c r="C7" s="77" t="s">
        <v>108</v>
      </c>
      <c r="D7" s="77">
        <v>32892153</v>
      </c>
      <c r="E7" s="77">
        <v>900</v>
      </c>
      <c r="F7" s="77">
        <v>0</v>
      </c>
      <c r="G7" s="77">
        <v>0</v>
      </c>
      <c r="H7" s="77">
        <v>0</v>
      </c>
      <c r="I7" s="77">
        <v>29602937700</v>
      </c>
      <c r="J7" s="45">
        <v>0</v>
      </c>
      <c r="K7" s="77">
        <v>29602937700</v>
      </c>
    </row>
    <row r="8" spans="2:11" x14ac:dyDescent="0.45">
      <c r="B8" s="77" t="s">
        <v>99</v>
      </c>
      <c r="C8" s="77" t="s">
        <v>109</v>
      </c>
      <c r="D8" s="77">
        <v>9299835</v>
      </c>
      <c r="E8" s="77">
        <v>1100</v>
      </c>
      <c r="F8" s="77">
        <v>0</v>
      </c>
      <c r="G8" s="77">
        <v>0</v>
      </c>
      <c r="H8" s="77">
        <v>0</v>
      </c>
      <c r="I8" s="77">
        <v>10229818500</v>
      </c>
      <c r="J8" s="45">
        <v>0</v>
      </c>
      <c r="K8" s="77">
        <v>10229818500</v>
      </c>
    </row>
    <row r="9" spans="2:11" x14ac:dyDescent="0.45">
      <c r="B9" s="77" t="s">
        <v>102</v>
      </c>
      <c r="C9" s="77" t="s">
        <v>114</v>
      </c>
      <c r="D9" s="77">
        <v>3561491</v>
      </c>
      <c r="E9" s="77">
        <v>500</v>
      </c>
      <c r="F9" s="77">
        <v>0</v>
      </c>
      <c r="G9" s="77">
        <v>0</v>
      </c>
      <c r="H9" s="77">
        <v>0</v>
      </c>
      <c r="I9" s="77">
        <v>1780745500</v>
      </c>
      <c r="J9" s="45">
        <v>-151742724</v>
      </c>
      <c r="K9" s="77">
        <v>1629002776</v>
      </c>
    </row>
    <row r="10" spans="2:11" x14ac:dyDescent="0.45">
      <c r="B10" s="77" t="s">
        <v>101</v>
      </c>
      <c r="C10" s="77" t="s">
        <v>113</v>
      </c>
      <c r="D10" s="77">
        <v>27201797</v>
      </c>
      <c r="E10" s="77">
        <v>30</v>
      </c>
      <c r="F10" s="77">
        <v>0</v>
      </c>
      <c r="G10" s="77">
        <v>0</v>
      </c>
      <c r="H10" s="77">
        <v>0</v>
      </c>
      <c r="I10" s="77">
        <v>816053910</v>
      </c>
      <c r="J10" s="45">
        <v>0</v>
      </c>
      <c r="K10" s="77">
        <v>816053910</v>
      </c>
    </row>
    <row r="11" spans="2:11" x14ac:dyDescent="0.45">
      <c r="B11" s="77" t="s">
        <v>105</v>
      </c>
      <c r="C11" s="77" t="s">
        <v>110</v>
      </c>
      <c r="D11" s="77">
        <v>2984</v>
      </c>
      <c r="E11" s="77">
        <v>900</v>
      </c>
      <c r="F11" s="77">
        <v>0</v>
      </c>
      <c r="G11" s="77">
        <v>0</v>
      </c>
      <c r="H11" s="77">
        <v>0</v>
      </c>
      <c r="I11" s="77">
        <v>2685600</v>
      </c>
      <c r="J11" s="45">
        <v>-1838</v>
      </c>
      <c r="K11" s="77">
        <v>2683762</v>
      </c>
    </row>
    <row r="12" spans="2:11" ht="24" x14ac:dyDescent="0.45">
      <c r="B12" s="168" t="s">
        <v>66</v>
      </c>
      <c r="C12" s="169"/>
      <c r="D12" s="169"/>
      <c r="E12" s="170"/>
      <c r="F12" s="15">
        <f>SUM(F6:F11)</f>
        <v>0</v>
      </c>
      <c r="G12" s="45">
        <f>SUM(G6:G11)</f>
        <v>0</v>
      </c>
      <c r="H12" s="15">
        <f t="shared" ref="H12" si="0">SUM(H6:H11)</f>
        <v>0</v>
      </c>
      <c r="I12" s="15">
        <f>SUM(I6:I11)</f>
        <v>324730718710</v>
      </c>
      <c r="J12" s="45">
        <f>SUM(J6:J11)</f>
        <v>-17227714243</v>
      </c>
      <c r="K12" s="15">
        <f>SUM(K6:K11)</f>
        <v>307503004467</v>
      </c>
    </row>
  </sheetData>
  <mergeCells count="16">
    <mergeCell ref="B12:E12"/>
    <mergeCell ref="B4:B5"/>
    <mergeCell ref="C5"/>
    <mergeCell ref="E5"/>
    <mergeCell ref="C4:E4"/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</mergeCells>
  <printOptions horizontalCentered="1" verticalCentere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9"/>
  <sheetViews>
    <sheetView rightToLeft="1" view="pageBreakPreview" zoomScale="80" zoomScaleNormal="100" zoomScaleSheetLayoutView="80" workbookViewId="0">
      <selection activeCell="D16" sqref="D16"/>
    </sheetView>
  </sheetViews>
  <sheetFormatPr defaultRowHeight="18.75" x14ac:dyDescent="0.45"/>
  <cols>
    <col min="1" max="1" width="9.140625" style="1"/>
    <col min="2" max="2" width="29.140625" style="1" customWidth="1"/>
    <col min="3" max="3" width="13.5703125" style="1" customWidth="1"/>
    <col min="4" max="4" width="19.28515625" style="1" bestFit="1" customWidth="1"/>
    <col min="5" max="5" width="20.42578125" style="1" bestFit="1" customWidth="1"/>
    <col min="6" max="6" width="20.85546875" style="1" bestFit="1" customWidth="1"/>
    <col min="7" max="7" width="13.85546875" style="1" customWidth="1"/>
    <col min="8" max="8" width="20.42578125" style="1" bestFit="1" customWidth="1"/>
    <col min="9" max="9" width="20.85546875" style="1" bestFit="1" customWidth="1"/>
    <col min="10" max="10" width="19.42578125" style="1" bestFit="1" customWidth="1"/>
    <col min="11" max="11" width="9.140625" style="1" customWidth="1"/>
    <col min="12" max="14" width="9.140625" style="1"/>
    <col min="15" max="17" width="15.140625" style="1" bestFit="1" customWidth="1"/>
    <col min="18" max="16384" width="9.140625" style="1"/>
  </cols>
  <sheetData>
    <row r="1" spans="2:17" ht="24" x14ac:dyDescent="0.45">
      <c r="B1" s="165" t="s">
        <v>0</v>
      </c>
      <c r="C1" s="153"/>
      <c r="D1" s="153"/>
      <c r="E1" s="153"/>
      <c r="F1" s="153"/>
      <c r="G1" s="153"/>
      <c r="H1" s="153"/>
      <c r="I1" s="153"/>
      <c r="J1" s="154"/>
    </row>
    <row r="2" spans="2:17" ht="24" x14ac:dyDescent="0.45">
      <c r="B2" s="166" t="s">
        <v>44</v>
      </c>
      <c r="C2" s="137"/>
      <c r="D2" s="137"/>
      <c r="E2" s="137"/>
      <c r="F2" s="137"/>
      <c r="G2" s="137"/>
      <c r="H2" s="137"/>
      <c r="I2" s="137"/>
      <c r="J2" s="155"/>
    </row>
    <row r="3" spans="2:17" ht="24" x14ac:dyDescent="0.45">
      <c r="B3" s="167" t="str">
        <f>سهام!C3</f>
        <v>برای ماه منتهی به 1400/03/31</v>
      </c>
      <c r="C3" s="156"/>
      <c r="D3" s="156"/>
      <c r="E3" s="156"/>
      <c r="F3" s="156"/>
      <c r="G3" s="156"/>
      <c r="H3" s="156"/>
      <c r="I3" s="156"/>
      <c r="J3" s="157"/>
    </row>
    <row r="4" spans="2:17" ht="24" x14ac:dyDescent="0.45">
      <c r="B4" s="28" t="s">
        <v>79</v>
      </c>
      <c r="C4" s="33"/>
      <c r="D4" s="33"/>
      <c r="E4" s="33"/>
      <c r="F4" s="33"/>
      <c r="G4" s="33"/>
      <c r="H4" s="33"/>
      <c r="I4" s="33"/>
      <c r="J4" s="34"/>
    </row>
    <row r="5" spans="2:17" x14ac:dyDescent="0.45">
      <c r="B5" s="132" t="s">
        <v>2</v>
      </c>
      <c r="C5" s="132" t="s">
        <v>46</v>
      </c>
      <c r="D5" s="132" t="s">
        <v>46</v>
      </c>
      <c r="E5" s="132" t="s">
        <v>46</v>
      </c>
      <c r="F5" s="132" t="s">
        <v>46</v>
      </c>
      <c r="G5" s="132" t="s">
        <v>47</v>
      </c>
      <c r="H5" s="132" t="s">
        <v>47</v>
      </c>
      <c r="I5" s="132" t="s">
        <v>47</v>
      </c>
      <c r="J5" s="132" t="s">
        <v>47</v>
      </c>
    </row>
    <row r="6" spans="2:17" ht="37.5" x14ac:dyDescent="0.45">
      <c r="B6" s="132" t="s">
        <v>2</v>
      </c>
      <c r="C6" s="101" t="s">
        <v>6</v>
      </c>
      <c r="D6" s="101" t="s">
        <v>8</v>
      </c>
      <c r="E6" s="101" t="s">
        <v>59</v>
      </c>
      <c r="F6" s="102" t="s">
        <v>60</v>
      </c>
      <c r="G6" s="132" t="s">
        <v>6</v>
      </c>
      <c r="H6" s="17" t="s">
        <v>8</v>
      </c>
      <c r="I6" s="132" t="s">
        <v>59</v>
      </c>
      <c r="J6" s="158" t="s">
        <v>60</v>
      </c>
    </row>
    <row r="7" spans="2:17" ht="27" customHeight="1" x14ac:dyDescent="0.45">
      <c r="B7" s="45" t="s">
        <v>99</v>
      </c>
      <c r="C7" s="45">
        <v>0</v>
      </c>
      <c r="D7" s="45">
        <v>0</v>
      </c>
      <c r="E7" s="45">
        <v>0</v>
      </c>
      <c r="F7" s="45">
        <v>0</v>
      </c>
      <c r="G7" s="45">
        <v>9683835</v>
      </c>
      <c r="H7" s="45">
        <v>239976587077</v>
      </c>
      <c r="I7" s="45">
        <v>219068168344</v>
      </c>
      <c r="J7" s="45">
        <v>20908418733</v>
      </c>
      <c r="O7" s="13"/>
      <c r="Q7" s="13"/>
    </row>
    <row r="8" spans="2:17" ht="27" customHeight="1" x14ac:dyDescent="0.45">
      <c r="B8" s="45" t="s">
        <v>105</v>
      </c>
      <c r="C8" s="45">
        <v>68984</v>
      </c>
      <c r="D8" s="45">
        <v>10011828335</v>
      </c>
      <c r="E8" s="45">
        <v>10126254745</v>
      </c>
      <c r="F8" s="45">
        <v>-114426409</v>
      </c>
      <c r="G8" s="45">
        <v>68984</v>
      </c>
      <c r="H8" s="45">
        <v>10011828335</v>
      </c>
      <c r="I8" s="45">
        <v>10020040053</v>
      </c>
      <c r="J8" s="45">
        <v>-8211717</v>
      </c>
      <c r="P8" s="13"/>
    </row>
    <row r="9" spans="2:17" ht="27" customHeight="1" x14ac:dyDescent="0.45">
      <c r="B9" s="45" t="s">
        <v>102</v>
      </c>
      <c r="C9" s="45">
        <v>3105285</v>
      </c>
      <c r="D9" s="45">
        <v>37297158300</v>
      </c>
      <c r="E9" s="45">
        <v>32872010509</v>
      </c>
      <c r="F9" s="45">
        <v>4425147791</v>
      </c>
      <c r="G9" s="45">
        <v>3105285</v>
      </c>
      <c r="H9" s="45">
        <v>37297158300</v>
      </c>
      <c r="I9" s="45">
        <v>49411261074</v>
      </c>
      <c r="J9" s="45">
        <v>-12114102773</v>
      </c>
    </row>
    <row r="10" spans="2:17" ht="27" customHeight="1" x14ac:dyDescent="0.45">
      <c r="B10" s="45" t="s">
        <v>98</v>
      </c>
      <c r="C10" s="45">
        <v>85903042</v>
      </c>
      <c r="D10" s="45">
        <v>607817148027</v>
      </c>
      <c r="E10" s="45">
        <v>602201451016</v>
      </c>
      <c r="F10" s="45">
        <v>5615697011</v>
      </c>
      <c r="G10" s="45">
        <v>85903042</v>
      </c>
      <c r="H10" s="45">
        <v>607817148027</v>
      </c>
      <c r="I10" s="45">
        <v>662254271509</v>
      </c>
      <c r="J10" s="45">
        <v>-54437123481</v>
      </c>
    </row>
    <row r="11" spans="2:17" ht="27" customHeight="1" x14ac:dyDescent="0.45">
      <c r="B11" s="45" t="s">
        <v>101</v>
      </c>
      <c r="C11" s="45">
        <v>277599892</v>
      </c>
      <c r="D11" s="45">
        <v>459910822864</v>
      </c>
      <c r="E11" s="45">
        <v>539294267768</v>
      </c>
      <c r="F11" s="45">
        <v>-79383444903</v>
      </c>
      <c r="G11" s="45">
        <v>277599892</v>
      </c>
      <c r="H11" s="45">
        <v>459910822864</v>
      </c>
      <c r="I11" s="45">
        <v>573899832589</v>
      </c>
      <c r="J11" s="45">
        <v>-113989009724</v>
      </c>
    </row>
    <row r="12" spans="2:17" ht="27" customHeight="1" x14ac:dyDescent="0.45">
      <c r="B12" s="45" t="s">
        <v>100</v>
      </c>
      <c r="C12" s="45">
        <v>298182662</v>
      </c>
      <c r="D12" s="45">
        <v>2797807245430</v>
      </c>
      <c r="E12" s="45">
        <v>2958573420986</v>
      </c>
      <c r="F12" s="45">
        <v>-160766175555</v>
      </c>
      <c r="G12" s="45">
        <v>298182662</v>
      </c>
      <c r="H12" s="45">
        <v>2797807245430</v>
      </c>
      <c r="I12" s="45">
        <v>4099583356403</v>
      </c>
      <c r="J12" s="45">
        <v>-1301776110972</v>
      </c>
      <c r="P12" s="13"/>
    </row>
    <row r="13" spans="2:17" ht="27" customHeight="1" x14ac:dyDescent="0.45">
      <c r="B13" s="45" t="s">
        <v>116</v>
      </c>
      <c r="C13" s="45">
        <v>372171570</v>
      </c>
      <c r="D13" s="45">
        <v>2499092195757</v>
      </c>
      <c r="E13" s="45">
        <v>2711068693098</v>
      </c>
      <c r="F13" s="45">
        <v>-211976497340</v>
      </c>
      <c r="G13" s="45">
        <v>372171570</v>
      </c>
      <c r="H13" s="45">
        <v>2499092195757</v>
      </c>
      <c r="I13" s="45">
        <v>4327983071250</v>
      </c>
      <c r="J13" s="45">
        <v>-1828890875492</v>
      </c>
    </row>
    <row r="14" spans="2:17" ht="33.75" customHeight="1" x14ac:dyDescent="0.55000000000000004">
      <c r="B14" s="171" t="s">
        <v>66</v>
      </c>
      <c r="C14" s="172"/>
      <c r="D14" s="15">
        <f>SUM(D7:D13)</f>
        <v>6411936398713</v>
      </c>
      <c r="E14" s="16">
        <f>SUM(E7:E13)</f>
        <v>6854136098122</v>
      </c>
      <c r="F14" s="16">
        <f>SUM(F7:F13)</f>
        <v>-442199699405</v>
      </c>
      <c r="G14" s="25"/>
      <c r="H14" s="16">
        <f>SUM(H7:H13)</f>
        <v>6651912985790</v>
      </c>
      <c r="I14" s="16">
        <f>SUM(I7:I13)</f>
        <v>9942220001222</v>
      </c>
      <c r="J14" s="16">
        <f>SUM(J7:J13)</f>
        <v>-3290307015426</v>
      </c>
    </row>
    <row r="16" spans="2:17" x14ac:dyDescent="0.45">
      <c r="C16" s="10"/>
      <c r="F16" s="10"/>
      <c r="G16" s="10"/>
    </row>
    <row r="19" spans="6:6" x14ac:dyDescent="0.45">
      <c r="F19" s="13"/>
    </row>
  </sheetData>
  <sortState ref="B8:J16">
    <sortCondition descending="1" ref="B5"/>
  </sortState>
  <mergeCells count="10">
    <mergeCell ref="B1:J1"/>
    <mergeCell ref="B2:J2"/>
    <mergeCell ref="B3:J3"/>
    <mergeCell ref="B14:C14"/>
    <mergeCell ref="G6"/>
    <mergeCell ref="I6"/>
    <mergeCell ref="J6"/>
    <mergeCell ref="G5:J5"/>
    <mergeCell ref="B5:B6"/>
    <mergeCell ref="C5:F5"/>
  </mergeCells>
  <printOptions horizontalCentered="1" verticalCentered="1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زینب یعقوبی</cp:lastModifiedBy>
  <cp:lastPrinted>2020-07-27T06:00:06Z</cp:lastPrinted>
  <dcterms:created xsi:type="dcterms:W3CDTF">2018-12-22T09:13:23Z</dcterms:created>
  <dcterms:modified xsi:type="dcterms:W3CDTF">2021-06-26T06:36:11Z</dcterms:modified>
</cp:coreProperties>
</file>