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ing\Backup\Fund\پرتفوی صندوق\اردیبهشت 1400\"/>
    </mc:Choice>
  </mc:AlternateContent>
  <bookViews>
    <workbookView xWindow="0" yWindow="0" windowWidth="20400" windowHeight="7320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Print_Area" localSheetId="3">' تعدیل قیمت '!$A$1:$I$7</definedName>
    <definedName name="_xlnm.Print_Area" localSheetId="2">'اوراق مشارکت'!$A$1:$U$8</definedName>
    <definedName name="_xlnm.Print_Area" localSheetId="1">تبعی!$A$1:$K$7</definedName>
    <definedName name="_xlnm.Print_Area" localSheetId="14">'جمع درآمدها'!$A$1:$F$11</definedName>
    <definedName name="_xlnm.Print_Area" localSheetId="12">'درآمد سپرده بانکی '!$A$1:$H$11</definedName>
    <definedName name="_xlnm.Print_Area" localSheetId="7">'درآمد سود سهام '!$A$1:$L$13</definedName>
    <definedName name="_xlnm.Print_Area" localSheetId="8">'درآمد ناشی از تغییر قیمت اوراق '!$A$1:$K$16</definedName>
    <definedName name="_xlnm.Print_Area" localSheetId="9">'درآمد ناشی از فروش '!$A$1:$K$18</definedName>
    <definedName name="_xlnm.Print_Area" localSheetId="5">'سپرده '!$A$1:$L$14</definedName>
    <definedName name="_xlnm.Print_Area" localSheetId="11">'سرمایه‌گذاری در اوراق بهادار '!$A$1:$K$10</definedName>
    <definedName name="_xlnm.Print_Area" localSheetId="10">'سرمایه‌گذاری در سهام '!$A$1:$M$16</definedName>
    <definedName name="_xlnm.Print_Area" localSheetId="6">'سود اوراق بهادار و سپرده بانکی '!$A$1:$L$13</definedName>
    <definedName name="_xlnm.Print_Area" localSheetId="0">سهام!$A$1:$O$15</definedName>
    <definedName name="_xlnm.Print_Area" localSheetId="4">'گواهی سپرده '!$A$1:$R$8</definedName>
  </definedNames>
  <calcPr calcId="162913"/>
</workbook>
</file>

<file path=xl/calcChain.xml><?xml version="1.0" encoding="utf-8"?>
<calcChain xmlns="http://schemas.openxmlformats.org/spreadsheetml/2006/main">
  <c r="I17" i="10" l="1"/>
  <c r="E17" i="10"/>
  <c r="H17" i="10"/>
  <c r="E15" i="9"/>
  <c r="E7" i="15" l="1"/>
  <c r="E6" i="15"/>
  <c r="E8" i="15"/>
  <c r="L9" i="11"/>
  <c r="G14" i="11"/>
  <c r="G9" i="11"/>
  <c r="G8" i="11"/>
  <c r="G7" i="11"/>
  <c r="G6" i="11"/>
  <c r="G13" i="11"/>
  <c r="G12" i="11"/>
  <c r="G12" i="8"/>
  <c r="J12" i="8"/>
  <c r="D9" i="15"/>
  <c r="G10" i="13"/>
  <c r="G6" i="13"/>
  <c r="F10" i="13"/>
  <c r="E10" i="13"/>
  <c r="J17" i="10"/>
  <c r="K13" i="6"/>
  <c r="G13" i="6" l="1"/>
  <c r="J13" i="6"/>
  <c r="I13" i="6"/>
  <c r="H13" i="6"/>
  <c r="D10" i="13"/>
  <c r="E6" i="13" l="1"/>
  <c r="H8" i="7" l="1"/>
  <c r="H9" i="7"/>
  <c r="B10" i="14"/>
  <c r="C10" i="14"/>
  <c r="J9" i="12"/>
  <c r="I9" i="12"/>
  <c r="G9" i="12"/>
  <c r="F9" i="12"/>
  <c r="E9" i="12"/>
  <c r="D9" i="12"/>
  <c r="C9" i="12"/>
  <c r="L12" i="11"/>
  <c r="L8" i="11"/>
  <c r="L7" i="11"/>
  <c r="L6" i="11"/>
  <c r="D17" i="10" l="1"/>
  <c r="F17" i="10"/>
  <c r="J15" i="9"/>
  <c r="I15" i="9"/>
  <c r="H15" i="9"/>
  <c r="D15" i="9"/>
  <c r="K12" i="8"/>
  <c r="I12" i="8"/>
  <c r="H12" i="8"/>
  <c r="F12" i="8"/>
  <c r="H7" i="7"/>
  <c r="N14" i="1" l="1"/>
  <c r="I14" i="1"/>
  <c r="G14" i="1"/>
  <c r="E14" i="1"/>
  <c r="D14" i="1"/>
  <c r="K12" i="7" l="1"/>
  <c r="I12" i="7"/>
  <c r="F12" i="7"/>
  <c r="J12" i="7"/>
  <c r="F14" i="11" l="1"/>
  <c r="E14" i="11"/>
  <c r="D14" i="11"/>
  <c r="F15" i="9"/>
  <c r="M14" i="1"/>
  <c r="L14" i="1"/>
  <c r="H9" i="12" l="1"/>
  <c r="K14" i="11"/>
  <c r="J14" i="11"/>
  <c r="I14" i="11"/>
  <c r="H14" i="11"/>
  <c r="H10" i="7"/>
  <c r="H12" i="7" s="1"/>
  <c r="C14" i="11" l="1"/>
  <c r="C5" i="14" l="1"/>
  <c r="J4" i="6"/>
  <c r="G4" i="6"/>
  <c r="G4" i="2"/>
  <c r="B3" i="15" l="1"/>
  <c r="A3" i="14"/>
  <c r="C3" i="13"/>
  <c r="C3" i="12"/>
  <c r="C3" i="11"/>
  <c r="B3" i="10"/>
  <c r="B3" i="9"/>
  <c r="C3" i="8"/>
  <c r="B3" i="7"/>
  <c r="C3" i="6"/>
  <c r="N4" i="5"/>
  <c r="G4" i="5"/>
  <c r="C3" i="5"/>
  <c r="C3" i="4"/>
  <c r="C4" i="4" s="1"/>
  <c r="P4" i="3"/>
  <c r="I4" i="3"/>
  <c r="C3" i="3"/>
  <c r="C4" i="2"/>
  <c r="C3" i="2"/>
</calcChain>
</file>

<file path=xl/sharedStrings.xml><?xml version="1.0" encoding="utf-8"?>
<sst xmlns="http://schemas.openxmlformats.org/spreadsheetml/2006/main" count="483" uniqueCount="132">
  <si>
    <t>سرمایه گذاری اختصاصی بازارگردانی گوهرفام امید</t>
  </si>
  <si>
    <t>صورت وضعیت پورتفوی</t>
  </si>
  <si>
    <t>نام شرکت</t>
  </si>
  <si>
    <t>1397/08/30</t>
  </si>
  <si>
    <t>تغییرات طی دوره</t>
  </si>
  <si>
    <t>1397/09/30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</si>
  <si>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</si>
  <si>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</si>
  <si>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</si>
  <si>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</si>
  <si>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</si>
  <si>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</si>
  <si>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</si>
  <si>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</si>
  <si>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</si>
  <si>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</si>
  <si>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</si>
  <si>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</si>
  <si>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</si>
  <si>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</si>
  <si>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</si>
  <si>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</si>
  <si>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</si>
  <si>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</si>
  <si>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</si>
  <si>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</si>
  <si>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</si>
  <si>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</si>
  <si>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</si>
  <si>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</si>
  <si>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</si>
  <si>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</si>
  <si>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</si>
  <si>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</si>
  <si>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</si>
  <si>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</si>
  <si>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</si>
  <si>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</si>
  <si>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</si>
  <si>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</si>
  <si>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</si>
  <si>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</si>
  <si>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</si>
  <si>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سپه میرداماد غربی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</si>
  <si>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</si>
  <si>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</si>
  <si>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</si>
  <si>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</si>
  <si>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</si>
  <si>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تاریخ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</si>
  <si>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</si>
  <si>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</si>
  <si>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</si>
  <si>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</si>
  <si>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</si>
  <si>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</si>
  <si>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</si>
  <si>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</si>
  <si>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</si>
  <si>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</si>
  <si>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</si>
  <si>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</si>
  <si>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</si>
  <si>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</si>
  <si>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</si>
  <si>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</si>
  <si>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</si>
  <si>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</si>
  <si>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</si>
  <si>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</si>
  <si>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</si>
  <si>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</si>
  <si>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معین برای سایر درآمدهای تنزیل سود بانک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</si>
  <si>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</si>
  <si>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</si>
  <si>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</si>
  <si>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</si>
  <si>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-</t>
  </si>
  <si>
    <t>* با توجه به اینکه برآیند کلی عملیات زیانده بوده است، عایدی مثبت استخراج شده و سهم هر نماد از میزان کل زیان محاسبه شده است.</t>
  </si>
  <si>
    <t xml:space="preserve">ارقام به ریال </t>
  </si>
  <si>
    <t>ارقام به ریال</t>
  </si>
  <si>
    <t>یادداشت</t>
  </si>
  <si>
    <t>2,1</t>
  </si>
  <si>
    <t>2,2</t>
  </si>
  <si>
    <t>2,3</t>
  </si>
  <si>
    <t>خالص بهای فروش</t>
  </si>
  <si>
    <t xml:space="preserve">درصد از کل درآمدها </t>
  </si>
  <si>
    <t>مبلغ کل درآمد حاصل از فروش و تغییر ارزش و سود سهام</t>
  </si>
  <si>
    <t>اسنادخزانه-م23بودجه97-000824</t>
  </si>
  <si>
    <t>اسنادخزانه-م24بودجه96-990625</t>
  </si>
  <si>
    <t>سپرده کوتاه مدت</t>
  </si>
  <si>
    <t>1397/08/21</t>
  </si>
  <si>
    <t>ریال</t>
  </si>
  <si>
    <t>تعداد خرید طی دوره</t>
  </si>
  <si>
    <t xml:space="preserve"> خرید طی دوره</t>
  </si>
  <si>
    <t>تعداد فروش طی دوره</t>
  </si>
  <si>
    <t>توسعه صادرات ایران بلوار کشاورز</t>
  </si>
  <si>
    <t>سایر درآمدها</t>
  </si>
  <si>
    <t>سرمایه گذاری توسعه گوهران امید</t>
  </si>
  <si>
    <t>سیمان‌هرمزگان‌</t>
  </si>
  <si>
    <t>گروه مدیریت سرمایه گذاری امید</t>
  </si>
  <si>
    <t>مدیریت انرژی امید  تابان هور</t>
  </si>
  <si>
    <t>کویر تایر</t>
  </si>
  <si>
    <t>ح. کویر تایر</t>
  </si>
  <si>
    <t>جمع کل</t>
  </si>
  <si>
    <t>بازرگانی و تولیدی مرجان کار</t>
  </si>
  <si>
    <t>بانک توسعه صادرات بلوار کشاورز</t>
  </si>
  <si>
    <t>1398/07/20</t>
  </si>
  <si>
    <t>1399/11/20</t>
  </si>
  <si>
    <t>1399/11/26</t>
  </si>
  <si>
    <t>1399/11/21</t>
  </si>
  <si>
    <t>مرابحه عام دولت5-ش.خ0302</t>
  </si>
  <si>
    <t>بله</t>
  </si>
  <si>
    <t>1399/06/16</t>
  </si>
  <si>
    <t>1403/02/16</t>
  </si>
  <si>
    <t>1399/12/20</t>
  </si>
  <si>
    <t>1399/12/13</t>
  </si>
  <si>
    <t>1400/01/31</t>
  </si>
  <si>
    <t>ح.گروه مدیریت سرمایه گذار امید</t>
  </si>
  <si>
    <t>برای ماه منتهی به 1400/02/31</t>
  </si>
  <si>
    <t>1400/02/31</t>
  </si>
  <si>
    <t xml:space="preserve">3130008552780 </t>
  </si>
  <si>
    <t>1349301287911</t>
  </si>
  <si>
    <t xml:space="preserve">3130008670248 </t>
  </si>
  <si>
    <t xml:space="preserve">3130008605868 </t>
  </si>
  <si>
    <t xml:space="preserve">3130008603246 </t>
  </si>
  <si>
    <t xml:space="preserve">3130008670341 </t>
  </si>
  <si>
    <t>0200048775001</t>
  </si>
  <si>
    <t>1400/02/01</t>
  </si>
  <si>
    <t>1400/02/29</t>
  </si>
  <si>
    <t>*مبلغ خالص دارایی ها در تاریخ افشای گزارش 7/091/945/846/473  ریال می باشد</t>
  </si>
  <si>
    <t>(2)%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</si>
</sst>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-_ر_ي_ا_ل_ ;_ * #,##0.00\-_ر_ي_ا_ل_ ;_ * &quot;-&quot;??_-_ر_ي_ا_ل_ ;_ @_ "/>
    <numFmt numFmtId="165" formatCode="_ * #,##0_-_ر_ي_ا_ل_ ;_ * #,##0\-_ر_ي_ا_ل_ ;_ * &quot;-&quot;??_-_ر_ي_ا_ل_ ;_ @_ "/>
    <numFmt numFmtId="166" formatCode="#,##0_-;[Red]\(#,##0\)"/>
    <numFmt numFmtId="167" formatCode="#,##0_ ;\-#,##0\ "/>
    <numFmt numFmtId="168" formatCode="#,##0_ ;[Red]\-#,##0\ "/>
    <numFmt numFmtId="169" formatCode="0_ ;[Red]\-0\ "/>
  </numFmts>
  <fonts count="20" x14ac:knownFonts="1">
    <font>
      <sz val="11"/>
      <name val="Calibri"/>
    </font>
    <font>
      <sz val="12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6"/>
      <color rgb="FF000000"/>
      <name val="B Nazanin"/>
      <charset val="178"/>
    </font>
    <font>
      <sz val="12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b/>
      <sz val="12"/>
      <name val="B Nazanin"/>
      <charset val="178"/>
    </font>
    <font>
      <b/>
      <sz val="10"/>
      <name val="B Nazanin"/>
      <charset val="178"/>
    </font>
    <font>
      <b/>
      <sz val="10"/>
      <color rgb="FF000000"/>
      <name val="B Nazanin"/>
      <charset val="178"/>
    </font>
    <font>
      <b/>
      <sz val="12"/>
      <color rgb="FF000000"/>
      <name val="B Nazanin"/>
      <charset val="178"/>
    </font>
    <font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sz val="14"/>
      <name val="B Nazanin"/>
      <charset val="178"/>
    </font>
    <font>
      <sz val="14"/>
      <color rgb="FF000000"/>
      <name val="B Nazanin"/>
      <charset val="178"/>
    </font>
    <font>
      <sz val="12"/>
      <color rgb="FFFF0000"/>
      <name val="B Nazanin"/>
      <charset val="178"/>
    </font>
    <font>
      <b/>
      <sz val="9"/>
      <name val="Tahoma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11">
    <xf numFmtId="0" fontId="0" fillId="0" borderId="0" xfId="0"/>
    <xf numFmtId="0" fontId="1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3" fontId="1" fillId="0" borderId="0" xfId="0" applyNumberFormat="1" applyFont="1"/>
    <xf numFmtId="165" fontId="1" fillId="0" borderId="0" xfId="1" applyNumberFormat="1" applyFont="1"/>
    <xf numFmtId="165" fontId="1" fillId="0" borderId="0" xfId="0" applyNumberFormat="1" applyFont="1"/>
    <xf numFmtId="3" fontId="5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/>
    <xf numFmtId="0" fontId="5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9" fontId="1" fillId="0" borderId="0" xfId="2" applyFont="1"/>
    <xf numFmtId="3" fontId="8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6" fontId="8" fillId="3" borderId="1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9" fillId="5" borderId="7" xfId="0" applyFont="1" applyFill="1" applyBorder="1"/>
    <xf numFmtId="0" fontId="2" fillId="4" borderId="2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165" fontId="0" fillId="0" borderId="0" xfId="0" applyNumberFormat="1" applyBorder="1" applyAlignment="1">
      <alignment horizontal="center" vertical="center"/>
    </xf>
    <xf numFmtId="3" fontId="5" fillId="0" borderId="0" xfId="0" applyNumberFormat="1" applyFont="1"/>
    <xf numFmtId="166" fontId="1" fillId="0" borderId="1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/>
    </xf>
    <xf numFmtId="0" fontId="9" fillId="5" borderId="17" xfId="0" applyFont="1" applyFill="1" applyBorder="1"/>
    <xf numFmtId="0" fontId="2" fillId="5" borderId="14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0" fillId="4" borderId="2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5" fillId="0" borderId="20" xfId="0" applyFont="1" applyBorder="1"/>
    <xf numFmtId="1" fontId="5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10" fontId="1" fillId="0" borderId="0" xfId="0" applyNumberFormat="1" applyFont="1"/>
    <xf numFmtId="0" fontId="8" fillId="0" borderId="1" xfId="0" applyFont="1" applyBorder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0" fontId="17" fillId="0" borderId="0" xfId="0" applyFont="1"/>
    <xf numFmtId="0" fontId="8" fillId="0" borderId="1" xfId="0" applyFont="1" applyBorder="1" applyAlignment="1">
      <alignment vertical="center"/>
    </xf>
    <xf numFmtId="10" fontId="5" fillId="0" borderId="21" xfId="2" applyNumberFormat="1" applyFont="1" applyBorder="1" applyAlignment="1">
      <alignment horizontal="center" vertical="center"/>
    </xf>
    <xf numFmtId="165" fontId="18" fillId="0" borderId="0" xfId="1" applyNumberFormat="1" applyFont="1" applyAlignment="1">
      <alignment horizontal="right" vertical="center" wrapText="1"/>
    </xf>
    <xf numFmtId="10" fontId="1" fillId="0" borderId="35" xfId="2" applyNumberFormat="1" applyFont="1" applyBorder="1" applyAlignment="1">
      <alignment horizontal="center" vertical="center"/>
    </xf>
    <xf numFmtId="165" fontId="0" fillId="0" borderId="0" xfId="0" applyNumberFormat="1" applyBorder="1"/>
    <xf numFmtId="3" fontId="19" fillId="0" borderId="0" xfId="0" applyNumberFormat="1" applyFont="1"/>
    <xf numFmtId="165" fontId="1" fillId="0" borderId="0" xfId="1" applyNumberFormat="1" applyFont="1" applyBorder="1"/>
    <xf numFmtId="3" fontId="0" fillId="0" borderId="0" xfId="0" applyNumberForma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1" fillId="0" borderId="38" xfId="0" applyNumberFormat="1" applyFont="1" applyBorder="1" applyAlignment="1">
      <alignment horizontal="center" vertical="center"/>
    </xf>
    <xf numFmtId="3" fontId="5" fillId="3" borderId="38" xfId="0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165" fontId="6" fillId="2" borderId="11" xfId="1" applyNumberFormat="1" applyFont="1" applyFill="1" applyBorder="1" applyAlignment="1">
      <alignment horizontal="center" vertical="center"/>
    </xf>
    <xf numFmtId="165" fontId="14" fillId="2" borderId="1" xfId="1" applyNumberFormat="1" applyFont="1" applyFill="1" applyBorder="1" applyAlignment="1">
      <alignment horizontal="center" vertical="center"/>
    </xf>
    <xf numFmtId="3" fontId="1" fillId="0" borderId="39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 readingOrder="2"/>
    </xf>
    <xf numFmtId="0" fontId="9" fillId="0" borderId="0" xfId="0" applyFont="1" applyAlignment="1">
      <alignment vertical="center" readingOrder="2"/>
    </xf>
    <xf numFmtId="3" fontId="5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6" fillId="3" borderId="1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165" fontId="15" fillId="0" borderId="23" xfId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3" fontId="1" fillId="0" borderId="21" xfId="0" applyNumberFormat="1" applyFont="1" applyBorder="1" applyAlignment="1">
      <alignment horizontal="center" vertical="center"/>
    </xf>
    <xf numFmtId="0" fontId="5" fillId="0" borderId="22" xfId="0" applyFont="1" applyBorder="1"/>
    <xf numFmtId="0" fontId="5" fillId="0" borderId="41" xfId="0" applyFont="1" applyBorder="1" applyAlignment="1">
      <alignment horizontal="center"/>
    </xf>
    <xf numFmtId="3" fontId="1" fillId="0" borderId="24" xfId="0" applyNumberFormat="1" applyFont="1" applyBorder="1" applyAlignment="1">
      <alignment horizontal="center" vertical="center"/>
    </xf>
    <xf numFmtId="166" fontId="1" fillId="0" borderId="32" xfId="0" applyNumberFormat="1" applyFont="1" applyBorder="1" applyAlignment="1">
      <alignment horizontal="center" vertical="center"/>
    </xf>
    <xf numFmtId="2" fontId="15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8" fillId="0" borderId="1" xfId="2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8" fontId="1" fillId="0" borderId="1" xfId="0" applyNumberFormat="1" applyFont="1" applyBorder="1" applyAlignment="1">
      <alignment horizontal="center" vertical="center"/>
    </xf>
    <xf numFmtId="38" fontId="1" fillId="0" borderId="0" xfId="0" applyNumberFormat="1" applyFont="1"/>
    <xf numFmtId="10" fontId="1" fillId="0" borderId="42" xfId="0" applyNumberFormat="1" applyFont="1" applyBorder="1" applyAlignment="1">
      <alignment horizontal="center" vertical="center"/>
    </xf>
    <xf numFmtId="9" fontId="1" fillId="0" borderId="1" xfId="2" applyNumberFormat="1" applyFont="1" applyBorder="1" applyAlignment="1">
      <alignment horizontal="center" vertical="center"/>
    </xf>
    <xf numFmtId="10" fontId="1" fillId="2" borderId="1" xfId="2" applyNumberFormat="1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 vertical="center"/>
    </xf>
    <xf numFmtId="10" fontId="5" fillId="0" borderId="0" xfId="0" applyNumberFormat="1" applyFont="1" applyAlignment="1">
      <alignment horizontal="center"/>
    </xf>
    <xf numFmtId="10" fontId="15" fillId="0" borderId="23" xfId="0" applyNumberFormat="1" applyFont="1" applyBorder="1" applyAlignment="1">
      <alignment horizontal="center" vertical="center"/>
    </xf>
    <xf numFmtId="167" fontId="8" fillId="0" borderId="1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68" fontId="8" fillId="0" borderId="1" xfId="0" applyNumberFormat="1" applyFont="1" applyBorder="1" applyAlignment="1">
      <alignment horizontal="center"/>
    </xf>
    <xf numFmtId="10" fontId="5" fillId="0" borderId="1" xfId="2" applyNumberFormat="1" applyFont="1" applyBorder="1" applyAlignment="1">
      <alignment horizontal="center"/>
    </xf>
    <xf numFmtId="168" fontId="5" fillId="0" borderId="1" xfId="0" applyNumberFormat="1" applyFont="1" applyBorder="1" applyAlignment="1">
      <alignment horizontal="center" vertical="center"/>
    </xf>
    <xf numFmtId="168" fontId="6" fillId="2" borderId="11" xfId="1" applyNumberFormat="1" applyFont="1" applyFill="1" applyBorder="1" applyAlignment="1">
      <alignment horizontal="center" vertical="center"/>
    </xf>
    <xf numFmtId="168" fontId="8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1" fontId="5" fillId="2" borderId="1" xfId="2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1" fontId="1" fillId="2" borderId="1" xfId="2" applyNumberFormat="1" applyFont="1" applyFill="1" applyBorder="1" applyAlignment="1">
      <alignment horizontal="center" vertical="center"/>
    </xf>
    <xf numFmtId="169" fontId="15" fillId="0" borderId="24" xfId="2" applyNumberFormat="1" applyFont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3" fontId="1" fillId="3" borderId="39" xfId="0" applyNumberFormat="1" applyFont="1" applyFill="1" applyBorder="1" applyAlignment="1">
      <alignment horizontal="center" vertical="center"/>
    </xf>
    <xf numFmtId="3" fontId="1" fillId="3" borderId="40" xfId="0" applyNumberFormat="1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37" fontId="9" fillId="0" borderId="0" xfId="1" applyNumberFormat="1" applyFont="1" applyBorder="1" applyAlignment="1">
      <alignment horizontal="right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P22"/>
  <sheetViews>
    <sheetView rightToLeft="1" tabSelected="1" view="pageBreakPreview" topLeftCell="B1" zoomScale="80" zoomScaleNormal="90" zoomScaleSheetLayoutView="80" workbookViewId="0">
      <selection activeCell="B14" sqref="B14:C14"/>
    </sheetView>
  </sheetViews>
  <sheetFormatPr defaultRowHeight="18.75" x14ac:dyDescent="0.45"/>
  <cols>
    <col min="1" max="1" width="9.140625" style="1"/>
    <col min="2" max="2" width="34.28515625" style="1" customWidth="1"/>
    <col min="3" max="14" width="19.7109375" style="1" customWidth="1"/>
    <col min="15" max="15" width="9.140625" style="1" customWidth="1"/>
    <col min="16" max="16" width="10.5703125" style="1" bestFit="1" customWidth="1"/>
    <col min="17" max="16384" width="9.140625" style="1"/>
  </cols>
  <sheetData>
    <row r="1" spans="2:16" ht="27" thickBot="1" x14ac:dyDescent="0.5">
      <c r="B1" s="49"/>
      <c r="C1" s="128" t="s">
        <v>0</v>
      </c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/>
    </row>
    <row r="2" spans="2:16" ht="26.25" x14ac:dyDescent="0.45">
      <c r="B2" s="49"/>
      <c r="C2" s="128" t="s">
        <v>1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2:16" ht="26.25" x14ac:dyDescent="0.45">
      <c r="B3" s="50" t="s">
        <v>79</v>
      </c>
      <c r="C3" s="134" t="s">
        <v>119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5"/>
    </row>
    <row r="4" spans="2:16" ht="24.75" customHeight="1" x14ac:dyDescent="0.45">
      <c r="B4" s="136" t="s">
        <v>2</v>
      </c>
      <c r="C4" s="139" t="s">
        <v>117</v>
      </c>
      <c r="D4" s="139" t="s">
        <v>3</v>
      </c>
      <c r="E4" s="139" t="s">
        <v>3</v>
      </c>
      <c r="F4" s="139" t="s">
        <v>4</v>
      </c>
      <c r="G4" s="139" t="s">
        <v>4</v>
      </c>
      <c r="H4" s="139" t="s">
        <v>4</v>
      </c>
      <c r="I4" s="139" t="s">
        <v>4</v>
      </c>
      <c r="J4" s="139" t="s">
        <v>120</v>
      </c>
      <c r="K4" s="139" t="s">
        <v>5</v>
      </c>
      <c r="L4" s="139" t="s">
        <v>5</v>
      </c>
      <c r="M4" s="139" t="s">
        <v>5</v>
      </c>
      <c r="N4" s="141" t="s">
        <v>5</v>
      </c>
    </row>
    <row r="5" spans="2:16" ht="26.25" customHeight="1" x14ac:dyDescent="0.45">
      <c r="B5" s="137"/>
      <c r="C5" s="139" t="s">
        <v>6</v>
      </c>
      <c r="D5" s="139" t="s">
        <v>7</v>
      </c>
      <c r="E5" s="139" t="s">
        <v>8</v>
      </c>
      <c r="F5" s="139" t="s">
        <v>9</v>
      </c>
      <c r="G5" s="139" t="s">
        <v>9</v>
      </c>
      <c r="H5" s="139" t="s">
        <v>10</v>
      </c>
      <c r="I5" s="139" t="s">
        <v>10</v>
      </c>
      <c r="J5" s="139" t="s">
        <v>6</v>
      </c>
      <c r="K5" s="139" t="s">
        <v>11</v>
      </c>
      <c r="L5" s="139" t="s">
        <v>7</v>
      </c>
      <c r="M5" s="139" t="s">
        <v>8</v>
      </c>
      <c r="N5" s="140" t="s">
        <v>12</v>
      </c>
    </row>
    <row r="6" spans="2:16" ht="29.25" customHeight="1" x14ac:dyDescent="0.45">
      <c r="B6" s="138"/>
      <c r="C6" s="139" t="s">
        <v>6</v>
      </c>
      <c r="D6" s="139" t="s">
        <v>7</v>
      </c>
      <c r="E6" s="139" t="s">
        <v>8</v>
      </c>
      <c r="F6" s="139" t="s">
        <v>6</v>
      </c>
      <c r="G6" s="139" t="s">
        <v>7</v>
      </c>
      <c r="H6" s="139" t="s">
        <v>6</v>
      </c>
      <c r="I6" s="139" t="s">
        <v>13</v>
      </c>
      <c r="J6" s="139" t="s">
        <v>6</v>
      </c>
      <c r="K6" s="139" t="s">
        <v>11</v>
      </c>
      <c r="L6" s="139" t="s">
        <v>7</v>
      </c>
      <c r="M6" s="139" t="s">
        <v>8</v>
      </c>
      <c r="N6" s="140" t="s">
        <v>12</v>
      </c>
    </row>
    <row r="7" spans="2:16" ht="30.75" customHeight="1" x14ac:dyDescent="0.45">
      <c r="B7" s="13" t="s">
        <v>100</v>
      </c>
      <c r="C7" s="4">
        <v>292230662</v>
      </c>
      <c r="D7" s="4">
        <v>3692200187524</v>
      </c>
      <c r="E7" s="4">
        <v>3737709653720.0601</v>
      </c>
      <c r="F7" s="4">
        <v>6020000</v>
      </c>
      <c r="G7" s="4">
        <v>73070807161</v>
      </c>
      <c r="H7" s="4">
        <v>34000</v>
      </c>
      <c r="I7" s="4">
        <v>392401554</v>
      </c>
      <c r="J7" s="4">
        <v>298216662</v>
      </c>
      <c r="K7" s="4">
        <v>9930</v>
      </c>
      <c r="L7" s="4">
        <v>3764841761057</v>
      </c>
      <c r="M7" s="4">
        <v>2959040872155.2202</v>
      </c>
      <c r="N7" s="116">
        <v>0.41360000000000002</v>
      </c>
      <c r="O7" s="63"/>
    </row>
    <row r="8" spans="2:16" ht="30.75" customHeight="1" x14ac:dyDescent="0.45">
      <c r="B8" s="13" t="s">
        <v>98</v>
      </c>
      <c r="C8" s="4">
        <v>63915270</v>
      </c>
      <c r="D8" s="4">
        <v>508977669592</v>
      </c>
      <c r="E8" s="4">
        <v>455816597895.68799</v>
      </c>
      <c r="F8" s="4">
        <v>13609190</v>
      </c>
      <c r="G8" s="4">
        <v>94726407605</v>
      </c>
      <c r="H8" s="4">
        <v>0</v>
      </c>
      <c r="I8" s="4">
        <v>0</v>
      </c>
      <c r="J8" s="4">
        <v>77524460</v>
      </c>
      <c r="K8" s="4">
        <v>7013</v>
      </c>
      <c r="L8" s="4">
        <v>603704077197</v>
      </c>
      <c r="M8" s="4">
        <v>543265841911.13501</v>
      </c>
      <c r="N8" s="116">
        <v>7.5899999999999995E-2</v>
      </c>
    </row>
    <row r="9" spans="2:16" ht="30.75" customHeight="1" x14ac:dyDescent="0.45">
      <c r="B9" s="13" t="s">
        <v>101</v>
      </c>
      <c r="C9" s="4">
        <v>115558405</v>
      </c>
      <c r="D9" s="4">
        <v>258868506458</v>
      </c>
      <c r="E9" s="4">
        <v>254843571411.125</v>
      </c>
      <c r="F9" s="4">
        <v>53051137</v>
      </c>
      <c r="G9" s="4">
        <v>111520486066</v>
      </c>
      <c r="H9" s="4">
        <v>0</v>
      </c>
      <c r="I9" s="4">
        <v>0</v>
      </c>
      <c r="J9" s="4">
        <v>168609542</v>
      </c>
      <c r="K9" s="4">
        <v>1993</v>
      </c>
      <c r="L9" s="4">
        <v>370388992524</v>
      </c>
      <c r="M9" s="4">
        <v>335783427704.92297</v>
      </c>
      <c r="N9" s="116">
        <v>4.6899999999999997E-2</v>
      </c>
    </row>
    <row r="10" spans="2:16" ht="30.75" customHeight="1" x14ac:dyDescent="0.45">
      <c r="B10" s="13" t="s">
        <v>99</v>
      </c>
      <c r="C10" s="4">
        <v>9299835</v>
      </c>
      <c r="D10" s="4">
        <v>209998936455</v>
      </c>
      <c r="E10" s="4">
        <v>231947467449.98401</v>
      </c>
      <c r="F10" s="4">
        <v>384000</v>
      </c>
      <c r="G10" s="4">
        <v>9307384634</v>
      </c>
      <c r="H10" s="4">
        <v>0</v>
      </c>
      <c r="I10" s="4">
        <v>0</v>
      </c>
      <c r="J10" s="4">
        <v>9683835</v>
      </c>
      <c r="K10" s="4">
        <v>24800</v>
      </c>
      <c r="L10" s="4">
        <v>219306321089</v>
      </c>
      <c r="M10" s="4">
        <v>239976587077.92001</v>
      </c>
      <c r="N10" s="116">
        <v>3.3500000000000002E-2</v>
      </c>
    </row>
    <row r="11" spans="2:16" ht="30.75" customHeight="1" x14ac:dyDescent="0.45">
      <c r="B11" s="13" t="s">
        <v>102</v>
      </c>
      <c r="C11" s="4">
        <v>3602373</v>
      </c>
      <c r="D11" s="4">
        <v>62038639590</v>
      </c>
      <c r="E11" s="4">
        <v>46399297683.142799</v>
      </c>
      <c r="F11" s="4">
        <v>0</v>
      </c>
      <c r="G11" s="4">
        <v>0</v>
      </c>
      <c r="H11" s="4">
        <v>0</v>
      </c>
      <c r="I11" s="4">
        <v>0</v>
      </c>
      <c r="J11" s="4">
        <v>3602373</v>
      </c>
      <c r="K11" s="4">
        <v>12640</v>
      </c>
      <c r="L11" s="4">
        <v>62038639590</v>
      </c>
      <c r="M11" s="4">
        <v>45499388884.012802</v>
      </c>
      <c r="N11" s="116">
        <v>6.4000000000000003E-3</v>
      </c>
      <c r="O11" s="63"/>
    </row>
    <row r="12" spans="2:16" ht="31.5" customHeight="1" x14ac:dyDescent="0.45">
      <c r="B12" s="13" t="s">
        <v>105</v>
      </c>
      <c r="C12" s="4">
        <v>68984</v>
      </c>
      <c r="D12" s="4">
        <v>10020040053</v>
      </c>
      <c r="E12" s="4">
        <v>10129563460.4842</v>
      </c>
      <c r="F12" s="4">
        <v>0</v>
      </c>
      <c r="G12" s="4">
        <v>0</v>
      </c>
      <c r="H12" s="4">
        <v>0</v>
      </c>
      <c r="I12" s="4">
        <v>0</v>
      </c>
      <c r="J12" s="4">
        <v>68984</v>
      </c>
      <c r="K12" s="4">
        <v>146903</v>
      </c>
      <c r="L12" s="4">
        <v>10020040053</v>
      </c>
      <c r="M12" s="4">
        <v>10126254745.0205</v>
      </c>
      <c r="N12" s="116">
        <v>1.4E-3</v>
      </c>
    </row>
    <row r="13" spans="2:16" ht="30.75" customHeight="1" thickBot="1" x14ac:dyDescent="0.5">
      <c r="B13" s="13" t="s">
        <v>118</v>
      </c>
      <c r="C13" s="4">
        <v>372171560</v>
      </c>
      <c r="D13" s="4">
        <v>4327983071240</v>
      </c>
      <c r="E13" s="4">
        <v>4388286773449.9199</v>
      </c>
      <c r="F13" s="4">
        <v>0</v>
      </c>
      <c r="G13" s="4">
        <v>0</v>
      </c>
      <c r="H13" s="4">
        <v>0</v>
      </c>
      <c r="I13" s="4">
        <v>0</v>
      </c>
      <c r="J13" s="4">
        <v>372171560</v>
      </c>
      <c r="K13" s="4">
        <v>7290</v>
      </c>
      <c r="L13" s="4">
        <v>4327983071240</v>
      </c>
      <c r="M13" s="4">
        <v>2711068693088.98</v>
      </c>
      <c r="N13" s="116">
        <v>0.37890000000000001</v>
      </c>
      <c r="O13" s="63"/>
      <c r="P13" s="63"/>
    </row>
    <row r="14" spans="2:16" ht="36.75" customHeight="1" thickBot="1" x14ac:dyDescent="0.5">
      <c r="B14" s="130" t="s">
        <v>66</v>
      </c>
      <c r="C14" s="131"/>
      <c r="D14" s="75">
        <f>SUM(D7:D13)</f>
        <v>9070087050912</v>
      </c>
      <c r="E14" s="76">
        <f>SUM(E7:E13)</f>
        <v>9125132925070.4043</v>
      </c>
      <c r="F14" s="77"/>
      <c r="G14" s="76">
        <f>SUM(G7:G13)</f>
        <v>288625085466</v>
      </c>
      <c r="H14" s="77"/>
      <c r="I14" s="75">
        <f>SUM(I7:I13)</f>
        <v>392401554</v>
      </c>
      <c r="J14" s="132"/>
      <c r="K14" s="133"/>
      <c r="L14" s="76">
        <f>SUM(L7:L13)</f>
        <v>9358282902750</v>
      </c>
      <c r="M14" s="84">
        <f>SUM(M7:M13)</f>
        <v>6844761065567.2109</v>
      </c>
      <c r="N14" s="109">
        <f>SUM(N7:N13)</f>
        <v>0.95659999999999989</v>
      </c>
      <c r="P14" s="63"/>
    </row>
    <row r="15" spans="2:16" x14ac:dyDescent="0.45">
      <c r="J15" s="11"/>
      <c r="L15" s="10"/>
    </row>
    <row r="16" spans="2:16" x14ac:dyDescent="0.45">
      <c r="E16" s="45"/>
      <c r="I16" s="11"/>
      <c r="J16" s="11"/>
      <c r="K16" s="10"/>
      <c r="L16" s="10"/>
    </row>
    <row r="17" spans="9:10" x14ac:dyDescent="0.45">
      <c r="I17" s="11"/>
      <c r="J17" s="11"/>
    </row>
    <row r="18" spans="9:10" x14ac:dyDescent="0.45">
      <c r="I18" s="11"/>
      <c r="J18" s="11"/>
    </row>
    <row r="19" spans="9:10" x14ac:dyDescent="0.45">
      <c r="I19" s="11"/>
      <c r="J19" s="11"/>
    </row>
    <row r="20" spans="9:10" x14ac:dyDescent="0.45">
      <c r="I20" s="11"/>
      <c r="J20" s="11"/>
    </row>
    <row r="21" spans="9:10" x14ac:dyDescent="0.45">
      <c r="I21" s="11"/>
      <c r="J21" s="12"/>
    </row>
    <row r="22" spans="9:10" x14ac:dyDescent="0.45">
      <c r="I22" s="11"/>
      <c r="J22" s="11"/>
    </row>
  </sheetData>
  <sortState ref="B9:N13">
    <sortCondition descending="1" ref="B4"/>
  </sortState>
  <mergeCells count="23">
    <mergeCell ref="M5:M6"/>
    <mergeCell ref="F6"/>
    <mergeCell ref="G6"/>
    <mergeCell ref="F5:G5"/>
    <mergeCell ref="H6"/>
    <mergeCell ref="I6"/>
    <mergeCell ref="H5:I5"/>
    <mergeCell ref="C1:N1"/>
    <mergeCell ref="B14:C14"/>
    <mergeCell ref="J14:K14"/>
    <mergeCell ref="C2:N2"/>
    <mergeCell ref="C3:N3"/>
    <mergeCell ref="B4:B6"/>
    <mergeCell ref="C5:C6"/>
    <mergeCell ref="D5:D6"/>
    <mergeCell ref="E5:E6"/>
    <mergeCell ref="C4:E4"/>
    <mergeCell ref="N5:N6"/>
    <mergeCell ref="J4:N4"/>
    <mergeCell ref="F4:I4"/>
    <mergeCell ref="J5:J6"/>
    <mergeCell ref="K5:K6"/>
    <mergeCell ref="L5:L6"/>
  </mergeCells>
  <pageMargins left="0.7" right="0.7" top="0.75" bottom="0.75" header="0.3" footer="0.3"/>
  <pageSetup paperSize="9" scale="4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0"/>
  <sheetViews>
    <sheetView rightToLeft="1" view="pageBreakPreview" topLeftCell="A2" zoomScale="90" zoomScaleNormal="100" zoomScaleSheetLayoutView="90" workbookViewId="0">
      <selection activeCell="L14" sqref="L14"/>
    </sheetView>
  </sheetViews>
  <sheetFormatPr defaultRowHeight="18.75" x14ac:dyDescent="0.45"/>
  <cols>
    <col min="1" max="1" width="9.140625" style="1"/>
    <col min="2" max="2" width="27.140625" style="1" customWidth="1"/>
    <col min="3" max="3" width="10.85546875" style="1" bestFit="1" customWidth="1"/>
    <col min="4" max="4" width="18" style="1" bestFit="1" customWidth="1"/>
    <col min="5" max="5" width="17.85546875" style="1" bestFit="1" customWidth="1"/>
    <col min="6" max="6" width="19.5703125" style="1" bestFit="1" customWidth="1"/>
    <col min="7" max="7" width="12" style="1" bestFit="1" customWidth="1"/>
    <col min="8" max="8" width="19.42578125" style="1" bestFit="1" customWidth="1"/>
    <col min="9" max="9" width="18.7109375" style="1" bestFit="1" customWidth="1"/>
    <col min="10" max="10" width="19.5703125" style="1" bestFit="1" customWidth="1"/>
    <col min="11" max="11" width="15.42578125" style="1" bestFit="1" customWidth="1"/>
    <col min="12" max="12" width="16.140625" style="1" bestFit="1" customWidth="1"/>
    <col min="13" max="16384" width="9.140625" style="1"/>
  </cols>
  <sheetData>
    <row r="1" spans="2:11" ht="24" x14ac:dyDescent="0.45">
      <c r="B1" s="180" t="s">
        <v>0</v>
      </c>
      <c r="C1" s="181"/>
      <c r="D1" s="181"/>
      <c r="E1" s="181"/>
      <c r="F1" s="181"/>
      <c r="G1" s="181"/>
      <c r="H1" s="181"/>
      <c r="I1" s="181"/>
      <c r="J1" s="182"/>
    </row>
    <row r="2" spans="2:11" ht="24" x14ac:dyDescent="0.45">
      <c r="B2" s="183" t="s">
        <v>44</v>
      </c>
      <c r="C2" s="184"/>
      <c r="D2" s="184"/>
      <c r="E2" s="184"/>
      <c r="F2" s="184"/>
      <c r="G2" s="184"/>
      <c r="H2" s="184"/>
      <c r="I2" s="184"/>
      <c r="J2" s="185"/>
    </row>
    <row r="3" spans="2:11" ht="24" x14ac:dyDescent="0.45">
      <c r="B3" s="186" t="str">
        <f>سهام!C3</f>
        <v>برای ماه منتهی به 1400/02/31</v>
      </c>
      <c r="C3" s="187"/>
      <c r="D3" s="187"/>
      <c r="E3" s="187"/>
      <c r="F3" s="187"/>
      <c r="G3" s="187"/>
      <c r="H3" s="187"/>
      <c r="I3" s="187"/>
      <c r="J3" s="188"/>
    </row>
    <row r="4" spans="2:11" ht="24" x14ac:dyDescent="0.45">
      <c r="B4" s="33" t="s">
        <v>79</v>
      </c>
      <c r="C4" s="36"/>
      <c r="D4" s="36"/>
      <c r="E4" s="36"/>
      <c r="F4" s="36"/>
      <c r="G4" s="36"/>
      <c r="H4" s="36"/>
      <c r="I4" s="36"/>
      <c r="J4" s="37"/>
    </row>
    <row r="5" spans="2:11" x14ac:dyDescent="0.45">
      <c r="B5" s="139" t="s">
        <v>2</v>
      </c>
      <c r="C5" s="139" t="s">
        <v>46</v>
      </c>
      <c r="D5" s="139" t="s">
        <v>46</v>
      </c>
      <c r="E5" s="139" t="s">
        <v>46</v>
      </c>
      <c r="F5" s="139" t="s">
        <v>46</v>
      </c>
      <c r="G5" s="139" t="s">
        <v>47</v>
      </c>
      <c r="H5" s="139" t="s">
        <v>47</v>
      </c>
      <c r="I5" s="139" t="s">
        <v>47</v>
      </c>
      <c r="J5" s="139" t="s">
        <v>47</v>
      </c>
    </row>
    <row r="6" spans="2:11" x14ac:dyDescent="0.45">
      <c r="B6" s="139" t="s">
        <v>2</v>
      </c>
      <c r="C6" s="139" t="s">
        <v>6</v>
      </c>
      <c r="D6" s="139" t="s">
        <v>85</v>
      </c>
      <c r="E6" s="139" t="s">
        <v>59</v>
      </c>
      <c r="F6" s="139" t="s">
        <v>61</v>
      </c>
      <c r="G6" s="139" t="s">
        <v>6</v>
      </c>
      <c r="H6" s="139" t="s">
        <v>8</v>
      </c>
      <c r="I6" s="139" t="s">
        <v>59</v>
      </c>
      <c r="J6" s="139" t="s">
        <v>61</v>
      </c>
    </row>
    <row r="7" spans="2:11" ht="27.75" customHeight="1" x14ac:dyDescent="0.45">
      <c r="B7" s="107" t="s">
        <v>99</v>
      </c>
      <c r="C7" s="107">
        <v>0</v>
      </c>
      <c r="D7" s="107">
        <v>0</v>
      </c>
      <c r="E7" s="107">
        <v>0</v>
      </c>
      <c r="F7" s="107">
        <v>0</v>
      </c>
      <c r="G7" s="107">
        <v>12605131</v>
      </c>
      <c r="H7" s="107">
        <v>259232606169</v>
      </c>
      <c r="I7" s="46">
        <v>232236887713</v>
      </c>
      <c r="J7" s="107">
        <v>26995718456</v>
      </c>
      <c r="K7" s="108"/>
    </row>
    <row r="8" spans="2:11" ht="27.75" customHeight="1" x14ac:dyDescent="0.45">
      <c r="B8" s="107" t="s">
        <v>101</v>
      </c>
      <c r="C8" s="107">
        <v>0</v>
      </c>
      <c r="D8" s="107">
        <v>0</v>
      </c>
      <c r="E8" s="107">
        <v>0</v>
      </c>
      <c r="F8" s="107">
        <v>0</v>
      </c>
      <c r="G8" s="107">
        <v>16488722</v>
      </c>
      <c r="H8" s="107">
        <v>700988003257</v>
      </c>
      <c r="I8" s="46">
        <v>698734748066</v>
      </c>
      <c r="J8" s="107">
        <v>2253255191</v>
      </c>
    </row>
    <row r="9" spans="2:11" ht="27.75" customHeight="1" x14ac:dyDescent="0.45">
      <c r="B9" s="107" t="s">
        <v>98</v>
      </c>
      <c r="C9" s="107">
        <v>0</v>
      </c>
      <c r="D9" s="107">
        <v>0</v>
      </c>
      <c r="E9" s="107">
        <v>0</v>
      </c>
      <c r="F9" s="107">
        <v>0</v>
      </c>
      <c r="G9" s="107">
        <v>21712876</v>
      </c>
      <c r="H9" s="107">
        <v>203789380977</v>
      </c>
      <c r="I9" s="46">
        <v>202520000926</v>
      </c>
      <c r="J9" s="107">
        <v>1269380051</v>
      </c>
    </row>
    <row r="10" spans="2:11" ht="27.75" customHeight="1" x14ac:dyDescent="0.45">
      <c r="B10" s="107" t="s">
        <v>105</v>
      </c>
      <c r="C10" s="107">
        <v>0</v>
      </c>
      <c r="D10" s="107">
        <v>0</v>
      </c>
      <c r="E10" s="107">
        <v>0</v>
      </c>
      <c r="F10" s="107">
        <v>0</v>
      </c>
      <c r="G10" s="107">
        <v>330000</v>
      </c>
      <c r="H10" s="107">
        <v>29199939569</v>
      </c>
      <c r="I10" s="46">
        <v>28679790454</v>
      </c>
      <c r="J10" s="107">
        <v>520149115</v>
      </c>
    </row>
    <row r="11" spans="2:11" ht="27.75" customHeight="1" x14ac:dyDescent="0.45">
      <c r="B11" s="107" t="s">
        <v>102</v>
      </c>
      <c r="C11" s="107">
        <v>0</v>
      </c>
      <c r="D11" s="107">
        <v>0</v>
      </c>
      <c r="E11" s="107">
        <v>0</v>
      </c>
      <c r="F11" s="46">
        <v>0</v>
      </c>
      <c r="G11" s="107">
        <v>16335416</v>
      </c>
      <c r="H11" s="107">
        <v>289325299871</v>
      </c>
      <c r="I11" s="46">
        <v>299209953120</v>
      </c>
      <c r="J11" s="46">
        <v>-9884653249</v>
      </c>
    </row>
    <row r="12" spans="2:11" ht="27.75" customHeight="1" x14ac:dyDescent="0.45">
      <c r="B12" s="107" t="s">
        <v>100</v>
      </c>
      <c r="C12" s="107">
        <v>34000</v>
      </c>
      <c r="D12" s="107">
        <v>392401554</v>
      </c>
      <c r="E12" s="46">
        <v>467451169</v>
      </c>
      <c r="F12" s="46">
        <v>-75049615</v>
      </c>
      <c r="G12" s="107">
        <v>8048907</v>
      </c>
      <c r="H12" s="107">
        <v>264695492242</v>
      </c>
      <c r="I12" s="46">
        <v>274943701249</v>
      </c>
      <c r="J12" s="46">
        <v>-10248209007</v>
      </c>
    </row>
    <row r="13" spans="2:11" ht="27.75" customHeight="1" x14ac:dyDescent="0.45">
      <c r="B13" s="107" t="s">
        <v>103</v>
      </c>
      <c r="C13" s="107">
        <v>0</v>
      </c>
      <c r="D13" s="107">
        <v>0</v>
      </c>
      <c r="E13" s="107">
        <v>0</v>
      </c>
      <c r="F13" s="46">
        <v>0</v>
      </c>
      <c r="G13" s="107">
        <v>111811</v>
      </c>
      <c r="H13" s="107">
        <v>1441295044</v>
      </c>
      <c r="I13" s="46">
        <v>2032922771</v>
      </c>
      <c r="J13" s="46">
        <v>-591627726</v>
      </c>
    </row>
    <row r="14" spans="2:11" ht="27.75" customHeight="1" x14ac:dyDescent="0.45">
      <c r="B14" s="107" t="s">
        <v>111</v>
      </c>
      <c r="C14" s="107">
        <v>20000</v>
      </c>
      <c r="D14" s="107">
        <v>19985500000</v>
      </c>
      <c r="E14" s="46">
        <v>20014520012</v>
      </c>
      <c r="F14" s="46">
        <v>-29020012</v>
      </c>
      <c r="G14" s="107">
        <v>20000</v>
      </c>
      <c r="H14" s="107">
        <v>19985500000</v>
      </c>
      <c r="I14" s="46">
        <v>20014520012</v>
      </c>
      <c r="J14" s="46">
        <v>-29020012</v>
      </c>
    </row>
    <row r="15" spans="2:11" ht="27.75" customHeight="1" x14ac:dyDescent="0.45">
      <c r="B15" s="107" t="s">
        <v>89</v>
      </c>
      <c r="C15" s="107">
        <v>0</v>
      </c>
      <c r="D15" s="107">
        <v>0</v>
      </c>
      <c r="E15" s="107">
        <v>0</v>
      </c>
      <c r="F15" s="46">
        <v>0</v>
      </c>
      <c r="G15" s="107">
        <v>1900</v>
      </c>
      <c r="H15" s="107">
        <v>1872489401</v>
      </c>
      <c r="I15" s="46">
        <v>1872700607</v>
      </c>
      <c r="J15" s="46">
        <v>-211206</v>
      </c>
    </row>
    <row r="16" spans="2:11" ht="27.75" customHeight="1" x14ac:dyDescent="0.45">
      <c r="B16" s="107" t="s">
        <v>88</v>
      </c>
      <c r="C16" s="107">
        <v>0</v>
      </c>
      <c r="D16" s="107">
        <v>0</v>
      </c>
      <c r="E16" s="107">
        <v>0</v>
      </c>
      <c r="F16" s="46">
        <v>0</v>
      </c>
      <c r="G16" s="107">
        <v>3800</v>
      </c>
      <c r="H16" s="107">
        <v>3057914576</v>
      </c>
      <c r="I16" s="46">
        <v>3059835209</v>
      </c>
      <c r="J16" s="46">
        <v>-1920633</v>
      </c>
    </row>
    <row r="17" spans="2:10" ht="36" customHeight="1" x14ac:dyDescent="0.55000000000000004">
      <c r="B17" s="178" t="s">
        <v>66</v>
      </c>
      <c r="C17" s="179"/>
      <c r="D17" s="16">
        <f>SUM(D7:D16)</f>
        <v>20377901554</v>
      </c>
      <c r="E17" s="17">
        <f>SUM(E7:E16)</f>
        <v>20481971181</v>
      </c>
      <c r="F17" s="17">
        <f>SUM(F7:F16)</f>
        <v>-104069627</v>
      </c>
      <c r="G17" s="23"/>
      <c r="H17" s="16">
        <f>SUM(H7:H16)</f>
        <v>1773587921106</v>
      </c>
      <c r="I17" s="16">
        <f>SUM(I7:I16)</f>
        <v>1763305060127</v>
      </c>
      <c r="J17" s="17">
        <f>SUM(J7:J16)</f>
        <v>10282860980</v>
      </c>
    </row>
    <row r="19" spans="2:10" x14ac:dyDescent="0.45">
      <c r="C19" s="10"/>
      <c r="G19" s="10"/>
    </row>
    <row r="20" spans="2:10" x14ac:dyDescent="0.45">
      <c r="G20" s="10"/>
    </row>
  </sheetData>
  <sortState ref="B7:J17">
    <sortCondition descending="1" ref="B7"/>
  </sortState>
  <mergeCells count="15">
    <mergeCell ref="B1:J1"/>
    <mergeCell ref="B2:J2"/>
    <mergeCell ref="B3:J3"/>
    <mergeCell ref="B17:C17"/>
    <mergeCell ref="I6"/>
    <mergeCell ref="J6"/>
    <mergeCell ref="G5:J5"/>
    <mergeCell ref="B5:B6"/>
    <mergeCell ref="C6"/>
    <mergeCell ref="D6"/>
    <mergeCell ref="E6"/>
    <mergeCell ref="F6"/>
    <mergeCell ref="C5:F5"/>
    <mergeCell ref="G6"/>
    <mergeCell ref="H6"/>
  </mergeCells>
  <printOptions horizontalCentered="1" verticalCentered="1"/>
  <pageMargins left="0.7" right="0.7" top="0.75" bottom="0.75" header="0.3" footer="0.3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N24"/>
  <sheetViews>
    <sheetView rightToLeft="1" view="pageBreakPreview" topLeftCell="A4" zoomScale="90" zoomScaleNormal="100" zoomScaleSheetLayoutView="90" workbookViewId="0">
      <selection activeCell="C12" sqref="C12"/>
    </sheetView>
  </sheetViews>
  <sheetFormatPr defaultRowHeight="18.75" x14ac:dyDescent="0.45"/>
  <cols>
    <col min="1" max="1" width="9.140625" style="1"/>
    <col min="2" max="2" width="26.28515625" style="1" customWidth="1"/>
    <col min="3" max="3" width="19.42578125" style="1" customWidth="1"/>
    <col min="4" max="4" width="21" style="1" bestFit="1" customWidth="1"/>
    <col min="5" max="5" width="22.28515625" style="1" customWidth="1"/>
    <col min="6" max="6" width="21" style="1" bestFit="1" customWidth="1"/>
    <col min="7" max="7" width="16.85546875" style="1" customWidth="1"/>
    <col min="8" max="8" width="17.85546875" style="1" customWidth="1"/>
    <col min="9" max="9" width="18.85546875" style="1" bestFit="1" customWidth="1"/>
    <col min="10" max="10" width="19.140625" style="1" customWidth="1"/>
    <col min="11" max="11" width="21" style="1" bestFit="1" customWidth="1"/>
    <col min="12" max="12" width="12" style="1" customWidth="1"/>
    <col min="13" max="13" width="5" style="1" customWidth="1"/>
    <col min="14" max="14" width="10.7109375" style="1" bestFit="1" customWidth="1"/>
    <col min="15" max="16384" width="9.140625" style="1"/>
  </cols>
  <sheetData>
    <row r="1" spans="2:14" ht="24" x14ac:dyDescent="0.45">
      <c r="B1" s="30"/>
      <c r="C1" s="181" t="s">
        <v>0</v>
      </c>
      <c r="D1" s="181"/>
      <c r="E1" s="181"/>
      <c r="F1" s="181"/>
      <c r="G1" s="181"/>
      <c r="H1" s="181"/>
      <c r="I1" s="181"/>
      <c r="J1" s="181"/>
      <c r="K1" s="181"/>
      <c r="L1" s="182"/>
    </row>
    <row r="2" spans="2:14" ht="24" x14ac:dyDescent="0.45">
      <c r="B2" s="31"/>
      <c r="C2" s="184" t="s">
        <v>44</v>
      </c>
      <c r="D2" s="184"/>
      <c r="E2" s="184"/>
      <c r="F2" s="184"/>
      <c r="G2" s="184"/>
      <c r="H2" s="184"/>
      <c r="I2" s="184"/>
      <c r="J2" s="184"/>
      <c r="K2" s="184"/>
      <c r="L2" s="185"/>
    </row>
    <row r="3" spans="2:14" ht="24" x14ac:dyDescent="0.45">
      <c r="B3" s="32" t="s">
        <v>79</v>
      </c>
      <c r="C3" s="187" t="str">
        <f>سهام!C3</f>
        <v>برای ماه منتهی به 1400/02/31</v>
      </c>
      <c r="D3" s="187"/>
      <c r="E3" s="187"/>
      <c r="F3" s="187"/>
      <c r="G3" s="187"/>
      <c r="H3" s="187"/>
      <c r="I3" s="187"/>
      <c r="J3" s="187"/>
      <c r="K3" s="187"/>
      <c r="L3" s="188"/>
    </row>
    <row r="4" spans="2:14" x14ac:dyDescent="0.45">
      <c r="B4" s="139" t="s">
        <v>2</v>
      </c>
      <c r="C4" s="189" t="s">
        <v>46</v>
      </c>
      <c r="D4" s="190"/>
      <c r="E4" s="190"/>
      <c r="F4" s="190"/>
      <c r="G4" s="190"/>
      <c r="H4" s="139" t="s">
        <v>47</v>
      </c>
      <c r="I4" s="139" t="s">
        <v>47</v>
      </c>
      <c r="J4" s="139" t="s">
        <v>47</v>
      </c>
      <c r="K4" s="139" t="s">
        <v>47</v>
      </c>
      <c r="L4" s="139" t="s">
        <v>47</v>
      </c>
    </row>
    <row r="5" spans="2:14" ht="73.5" customHeight="1" x14ac:dyDescent="0.45">
      <c r="B5" s="139" t="s">
        <v>2</v>
      </c>
      <c r="C5" s="139" t="s">
        <v>62</v>
      </c>
      <c r="D5" s="139" t="s">
        <v>63</v>
      </c>
      <c r="E5" s="139" t="s">
        <v>64</v>
      </c>
      <c r="F5" s="48" t="s">
        <v>87</v>
      </c>
      <c r="G5" s="165" t="s">
        <v>86</v>
      </c>
      <c r="H5" s="61" t="s">
        <v>62</v>
      </c>
      <c r="I5" s="139" t="s">
        <v>63</v>
      </c>
      <c r="J5" s="139" t="s">
        <v>64</v>
      </c>
      <c r="K5" s="19" t="s">
        <v>87</v>
      </c>
      <c r="L5" s="61" t="s">
        <v>86</v>
      </c>
    </row>
    <row r="6" spans="2:14" ht="32.25" customHeight="1" x14ac:dyDescent="0.45">
      <c r="B6" s="107" t="s">
        <v>100</v>
      </c>
      <c r="C6" s="46">
        <v>260035190631</v>
      </c>
      <c r="D6" s="46">
        <v>-851272137556</v>
      </c>
      <c r="E6" s="46">
        <v>-75049615</v>
      </c>
      <c r="F6" s="46">
        <v>-591311996540</v>
      </c>
      <c r="G6" s="81">
        <f>F6/F14</f>
        <v>0.25613785257467148</v>
      </c>
      <c r="H6" s="46">
        <v>260035190631</v>
      </c>
      <c r="I6" s="46">
        <v>-1141009935416</v>
      </c>
      <c r="J6" s="46">
        <v>-10248209007</v>
      </c>
      <c r="K6" s="46">
        <v>-891222953792</v>
      </c>
      <c r="L6" s="81">
        <f>K6/K14</f>
        <v>0.35149389482667054</v>
      </c>
    </row>
    <row r="7" spans="2:14" ht="32.25" customHeight="1" x14ac:dyDescent="0.45">
      <c r="B7" s="107" t="s">
        <v>101</v>
      </c>
      <c r="C7" s="46">
        <v>0</v>
      </c>
      <c r="D7" s="46">
        <v>-30580629772</v>
      </c>
      <c r="E7" s="46">
        <v>0</v>
      </c>
      <c r="F7" s="46">
        <v>-30580629772</v>
      </c>
      <c r="G7" s="110">
        <f>F7/F14</f>
        <v>1.3246571836888621E-2</v>
      </c>
      <c r="H7" s="46">
        <v>816053910</v>
      </c>
      <c r="I7" s="46">
        <v>-34605564820</v>
      </c>
      <c r="J7" s="46">
        <v>2253255191</v>
      </c>
      <c r="K7" s="46">
        <v>-31536255719</v>
      </c>
      <c r="L7" s="110">
        <f>K7/K14</f>
        <v>1.2437742210024165E-2</v>
      </c>
      <c r="N7" s="14"/>
    </row>
    <row r="8" spans="2:14" ht="32.25" customHeight="1" x14ac:dyDescent="0.45">
      <c r="B8" s="107" t="s">
        <v>98</v>
      </c>
      <c r="C8" s="46">
        <v>0</v>
      </c>
      <c r="D8" s="46">
        <v>-7277163588</v>
      </c>
      <c r="E8" s="46">
        <v>0</v>
      </c>
      <c r="F8" s="46">
        <v>-7277163588</v>
      </c>
      <c r="G8" s="81">
        <f>F8/F14</f>
        <v>3.1522395371168864E-3</v>
      </c>
      <c r="H8" s="46">
        <v>29582675593</v>
      </c>
      <c r="I8" s="46">
        <v>-60052820492</v>
      </c>
      <c r="J8" s="46">
        <v>1269380051</v>
      </c>
      <c r="K8" s="46">
        <v>-29200764848</v>
      </c>
      <c r="L8" s="81">
        <f>K8/K14</f>
        <v>1.1516636240875715E-2</v>
      </c>
    </row>
    <row r="9" spans="2:14" ht="32.25" customHeight="1" x14ac:dyDescent="0.45">
      <c r="B9" s="107" t="s">
        <v>102</v>
      </c>
      <c r="C9" s="46">
        <v>0</v>
      </c>
      <c r="D9" s="46">
        <v>-899908798</v>
      </c>
      <c r="E9" s="46">
        <v>0</v>
      </c>
      <c r="F9" s="46">
        <v>-899908798</v>
      </c>
      <c r="G9" s="81">
        <f>F9/F14</f>
        <v>3.8981232983860382E-4</v>
      </c>
      <c r="H9" s="46">
        <v>1597964616</v>
      </c>
      <c r="I9" s="46">
        <v>-16539250564</v>
      </c>
      <c r="J9" s="46">
        <v>-9884653249</v>
      </c>
      <c r="K9" s="46">
        <v>-24825939197</v>
      </c>
      <c r="L9" s="81">
        <f>K9/K14</f>
        <v>9.7912267900588778E-3</v>
      </c>
    </row>
    <row r="10" spans="2:14" ht="32.25" customHeight="1" x14ac:dyDescent="0.45">
      <c r="B10" s="107" t="s">
        <v>105</v>
      </c>
      <c r="C10" s="46">
        <v>0</v>
      </c>
      <c r="D10" s="46">
        <v>-3308714</v>
      </c>
      <c r="E10" s="46">
        <v>0</v>
      </c>
      <c r="F10" s="46">
        <v>-3308714</v>
      </c>
      <c r="G10" s="124">
        <v>0</v>
      </c>
      <c r="H10" s="46">
        <v>2628000</v>
      </c>
      <c r="I10" s="46">
        <v>106214692</v>
      </c>
      <c r="J10" s="46">
        <v>520149115</v>
      </c>
      <c r="K10" s="46">
        <v>628991807</v>
      </c>
      <c r="L10" s="124">
        <v>0</v>
      </c>
    </row>
    <row r="11" spans="2:14" ht="32.25" customHeight="1" x14ac:dyDescent="0.45">
      <c r="B11" s="107" t="s">
        <v>99</v>
      </c>
      <c r="C11" s="46">
        <v>0</v>
      </c>
      <c r="D11" s="46">
        <v>-1278265005</v>
      </c>
      <c r="E11" s="46">
        <v>0</v>
      </c>
      <c r="F11" s="46">
        <v>-1278265005</v>
      </c>
      <c r="G11" s="124">
        <v>0</v>
      </c>
      <c r="H11" s="46">
        <v>10229818500</v>
      </c>
      <c r="I11" s="46">
        <v>20908418733</v>
      </c>
      <c r="J11" s="46">
        <v>26995718456</v>
      </c>
      <c r="K11" s="46">
        <v>58133955689</v>
      </c>
      <c r="L11" s="125" t="s">
        <v>131</v>
      </c>
    </row>
    <row r="12" spans="2:14" ht="32.25" customHeight="1" x14ac:dyDescent="0.45">
      <c r="B12" s="107" t="s">
        <v>118</v>
      </c>
      <c r="C12" s="46">
        <v>0</v>
      </c>
      <c r="D12" s="46">
        <v>-1677218080360</v>
      </c>
      <c r="E12" s="46">
        <v>0</v>
      </c>
      <c r="F12" s="46">
        <v>-1677218080360</v>
      </c>
      <c r="G12" s="102">
        <f>F12/F14</f>
        <v>0.72651838609156727</v>
      </c>
      <c r="H12" s="46">
        <v>0</v>
      </c>
      <c r="I12" s="46">
        <v>-1616914378151</v>
      </c>
      <c r="J12" s="46">
        <v>0</v>
      </c>
      <c r="K12" s="46">
        <v>-1616914378151</v>
      </c>
      <c r="L12" s="102">
        <f>K12/K14</f>
        <v>0.63770297876571658</v>
      </c>
    </row>
    <row r="13" spans="2:14" ht="32.25" customHeight="1" x14ac:dyDescent="0.45">
      <c r="B13" s="107" t="s">
        <v>103</v>
      </c>
      <c r="C13" s="46">
        <v>0</v>
      </c>
      <c r="D13" s="46">
        <v>0</v>
      </c>
      <c r="E13" s="46">
        <v>0</v>
      </c>
      <c r="F13" s="46">
        <v>0</v>
      </c>
      <c r="G13" s="102">
        <f>F13/F14</f>
        <v>0</v>
      </c>
      <c r="H13" s="46">
        <v>0</v>
      </c>
      <c r="I13" s="46">
        <v>0</v>
      </c>
      <c r="J13" s="46">
        <v>-591627726</v>
      </c>
      <c r="K13" s="46">
        <v>-591627726</v>
      </c>
      <c r="L13" s="124">
        <v>0</v>
      </c>
    </row>
    <row r="14" spans="2:14" ht="27.75" customHeight="1" x14ac:dyDescent="0.45">
      <c r="B14" s="67" t="s">
        <v>104</v>
      </c>
      <c r="C14" s="17">
        <f t="shared" ref="C14:K14" si="0">SUM(C6:C13)</f>
        <v>260035190631</v>
      </c>
      <c r="D14" s="17">
        <f t="shared" si="0"/>
        <v>-2568529493793</v>
      </c>
      <c r="E14" s="17">
        <f t="shared" si="0"/>
        <v>-75049615</v>
      </c>
      <c r="F14" s="17">
        <f t="shared" si="0"/>
        <v>-2308569352777</v>
      </c>
      <c r="G14" s="104">
        <f>SUM(G6:G13)</f>
        <v>0.9994448623700829</v>
      </c>
      <c r="H14" s="17">
        <f t="shared" si="0"/>
        <v>302264331250</v>
      </c>
      <c r="I14" s="17">
        <f t="shared" si="0"/>
        <v>-2848107316018</v>
      </c>
      <c r="J14" s="17">
        <f t="shared" si="0"/>
        <v>10314012831</v>
      </c>
      <c r="K14" s="17">
        <f t="shared" si="0"/>
        <v>-2535528971937</v>
      </c>
      <c r="L14" s="104">
        <v>1</v>
      </c>
    </row>
    <row r="15" spans="2:14" ht="33" hidden="1" customHeight="1" x14ac:dyDescent="0.45">
      <c r="B15" s="85" t="s">
        <v>78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</row>
    <row r="16" spans="2:14" ht="34.5" customHeight="1" x14ac:dyDescent="0.45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</row>
    <row r="17" spans="5:9" x14ac:dyDescent="0.45">
      <c r="E17" s="22"/>
      <c r="F17" s="20"/>
      <c r="G17" s="47"/>
      <c r="H17" s="10"/>
    </row>
    <row r="18" spans="5:9" x14ac:dyDescent="0.45">
      <c r="E18" s="22"/>
      <c r="F18" s="20"/>
      <c r="G18" s="21"/>
      <c r="I18" s="10"/>
    </row>
    <row r="19" spans="5:9" x14ac:dyDescent="0.45">
      <c r="E19" s="22"/>
      <c r="F19" s="20"/>
      <c r="G19" s="20"/>
    </row>
    <row r="20" spans="5:9" x14ac:dyDescent="0.45">
      <c r="E20" s="22"/>
      <c r="F20" s="20"/>
      <c r="G20" s="113"/>
    </row>
    <row r="21" spans="5:9" x14ac:dyDescent="0.45">
      <c r="E21" s="22"/>
      <c r="F21" s="20"/>
      <c r="G21" s="21"/>
      <c r="I21" s="14"/>
    </row>
    <row r="22" spans="5:9" x14ac:dyDescent="0.45">
      <c r="E22" s="22"/>
      <c r="F22" s="20"/>
      <c r="G22" s="21"/>
    </row>
    <row r="23" spans="5:9" x14ac:dyDescent="0.45">
      <c r="E23" s="22"/>
      <c r="F23" s="20"/>
      <c r="G23" s="20"/>
    </row>
    <row r="24" spans="5:9" x14ac:dyDescent="0.45">
      <c r="F24" s="14"/>
    </row>
  </sheetData>
  <mergeCells count="12">
    <mergeCell ref="C1:L1"/>
    <mergeCell ref="C2:L2"/>
    <mergeCell ref="C3:L3"/>
    <mergeCell ref="C4:G4"/>
    <mergeCell ref="B4:B5"/>
    <mergeCell ref="C5"/>
    <mergeCell ref="D5"/>
    <mergeCell ref="E5"/>
    <mergeCell ref="H4:L4"/>
    <mergeCell ref="G5"/>
    <mergeCell ref="I5"/>
    <mergeCell ref="J5"/>
  </mergeCells>
  <printOptions horizontalCentered="1" verticalCentered="1"/>
  <pageMargins left="0.7" right="0.7" top="0.75" bottom="0.75" header="0.3" footer="0.3"/>
  <pageSetup paperSize="9" scale="57" orientation="landscape" r:id="rId1"/>
  <ignoredErrors>
    <ignoredError sqref="L1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2"/>
  <sheetViews>
    <sheetView rightToLeft="1" view="pageBreakPreview" zoomScale="90" zoomScaleNormal="100" zoomScaleSheetLayoutView="90" workbookViewId="0">
      <selection activeCell="E16" sqref="E16"/>
    </sheetView>
  </sheetViews>
  <sheetFormatPr defaultRowHeight="18.75" x14ac:dyDescent="0.45"/>
  <cols>
    <col min="1" max="1" width="3.85546875" style="1" customWidth="1"/>
    <col min="2" max="2" width="27.85546875" style="1" customWidth="1"/>
    <col min="3" max="3" width="15.42578125" style="1" customWidth="1"/>
    <col min="4" max="4" width="17.5703125" style="1" customWidth="1"/>
    <col min="5" max="5" width="17.85546875" style="1" customWidth="1"/>
    <col min="6" max="6" width="17.85546875" style="1" bestFit="1" customWidth="1"/>
    <col min="7" max="7" width="18.42578125" style="1" bestFit="1" customWidth="1"/>
    <col min="8" max="8" width="17.85546875" style="1" bestFit="1" customWidth="1"/>
    <col min="9" max="9" width="16.5703125" style="1" customWidth="1"/>
    <col min="10" max="10" width="19" style="1" customWidth="1"/>
    <col min="11" max="11" width="3.7109375" style="1" customWidth="1"/>
    <col min="12" max="13" width="9.140625" style="1"/>
    <col min="14" max="14" width="16.140625" style="1" customWidth="1"/>
    <col min="15" max="16384" width="9.140625" style="1"/>
  </cols>
  <sheetData>
    <row r="1" spans="2:10" ht="24" x14ac:dyDescent="0.45">
      <c r="B1" s="30"/>
      <c r="C1" s="181" t="s">
        <v>0</v>
      </c>
      <c r="D1" s="181"/>
      <c r="E1" s="181"/>
      <c r="F1" s="181"/>
      <c r="G1" s="181"/>
      <c r="H1" s="181"/>
      <c r="I1" s="181"/>
      <c r="J1" s="182"/>
    </row>
    <row r="2" spans="2:10" ht="24" x14ac:dyDescent="0.45">
      <c r="B2" s="31"/>
      <c r="C2" s="184" t="s">
        <v>44</v>
      </c>
      <c r="D2" s="184"/>
      <c r="E2" s="184"/>
      <c r="F2" s="184"/>
      <c r="G2" s="184"/>
      <c r="H2" s="184"/>
      <c r="I2" s="184"/>
      <c r="J2" s="185"/>
    </row>
    <row r="3" spans="2:10" ht="24" x14ac:dyDescent="0.45">
      <c r="B3" s="33" t="s">
        <v>80</v>
      </c>
      <c r="C3" s="187" t="str">
        <f>سهام!C3</f>
        <v>برای ماه منتهی به 1400/02/31</v>
      </c>
      <c r="D3" s="187"/>
      <c r="E3" s="187"/>
      <c r="F3" s="187"/>
      <c r="G3" s="187"/>
      <c r="H3" s="187"/>
      <c r="I3" s="187"/>
      <c r="J3" s="188"/>
    </row>
    <row r="4" spans="2:10" x14ac:dyDescent="0.45">
      <c r="B4" s="139" t="s">
        <v>48</v>
      </c>
      <c r="C4" s="139" t="s">
        <v>46</v>
      </c>
      <c r="D4" s="139" t="s">
        <v>46</v>
      </c>
      <c r="E4" s="139" t="s">
        <v>46</v>
      </c>
      <c r="F4" s="139" t="s">
        <v>46</v>
      </c>
      <c r="G4" s="139" t="s">
        <v>47</v>
      </c>
      <c r="H4" s="139" t="s">
        <v>47</v>
      </c>
      <c r="I4" s="139" t="s">
        <v>47</v>
      </c>
      <c r="J4" s="139" t="s">
        <v>47</v>
      </c>
    </row>
    <row r="5" spans="2:10" x14ac:dyDescent="0.45">
      <c r="B5" s="139" t="s">
        <v>48</v>
      </c>
      <c r="C5" s="139" t="s">
        <v>65</v>
      </c>
      <c r="D5" s="139" t="s">
        <v>63</v>
      </c>
      <c r="E5" s="139" t="s">
        <v>64</v>
      </c>
      <c r="F5" s="139" t="s">
        <v>66</v>
      </c>
      <c r="G5" s="139" t="s">
        <v>65</v>
      </c>
      <c r="H5" s="139" t="s">
        <v>63</v>
      </c>
      <c r="I5" s="139" t="s">
        <v>64</v>
      </c>
      <c r="J5" s="139" t="s">
        <v>66</v>
      </c>
    </row>
    <row r="6" spans="2:10" ht="22.5" customHeight="1" x14ac:dyDescent="0.45">
      <c r="B6" s="60" t="s">
        <v>111</v>
      </c>
      <c r="C6" s="46">
        <v>75339987</v>
      </c>
      <c r="D6" s="46">
        <v>29020012</v>
      </c>
      <c r="E6" s="46">
        <v>-29020012</v>
      </c>
      <c r="F6" s="46">
        <v>75339987</v>
      </c>
      <c r="G6" s="46">
        <v>388664648</v>
      </c>
      <c r="H6" s="46">
        <v>0</v>
      </c>
      <c r="I6" s="46">
        <v>-29020012</v>
      </c>
      <c r="J6" s="46">
        <v>359644636</v>
      </c>
    </row>
    <row r="7" spans="2:10" ht="24.75" customHeight="1" x14ac:dyDescent="0.45">
      <c r="B7" s="60" t="s">
        <v>89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-211206</v>
      </c>
      <c r="J7" s="46">
        <v>-211206</v>
      </c>
    </row>
    <row r="8" spans="2:10" ht="24.75" customHeight="1" x14ac:dyDescent="0.45">
      <c r="B8" s="60" t="s">
        <v>88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-1920633</v>
      </c>
      <c r="J8" s="46">
        <v>-1920633</v>
      </c>
    </row>
    <row r="9" spans="2:10" ht="24" x14ac:dyDescent="0.45">
      <c r="B9" s="5" t="s">
        <v>66</v>
      </c>
      <c r="C9" s="46">
        <f>SUM(C6:C8)</f>
        <v>75339987</v>
      </c>
      <c r="D9" s="46">
        <f>SUM(D6:D8)</f>
        <v>29020012</v>
      </c>
      <c r="E9" s="46">
        <f>SUM(E6:E8)</f>
        <v>-29020012</v>
      </c>
      <c r="F9" s="46">
        <f>SUM(F6:F8)</f>
        <v>75339987</v>
      </c>
      <c r="G9" s="83">
        <f>SUM(G6:G8)</f>
        <v>388664648</v>
      </c>
      <c r="H9" s="46">
        <f t="shared" ref="H9" si="0">SUM(H6:H8)</f>
        <v>0</v>
      </c>
      <c r="I9" s="46">
        <f>SUM(I6:I8)</f>
        <v>-31151851</v>
      </c>
      <c r="J9" s="46">
        <f>SUM(J6:J8)</f>
        <v>357512797</v>
      </c>
    </row>
    <row r="10" spans="2:10" x14ac:dyDescent="0.45">
      <c r="D10" s="12"/>
    </row>
    <row r="12" spans="2:10" x14ac:dyDescent="0.45">
      <c r="F12" s="12"/>
      <c r="I12" s="12"/>
    </row>
  </sheetData>
  <sortState ref="B6:J10">
    <sortCondition ref="B6"/>
  </sortState>
  <mergeCells count="14">
    <mergeCell ref="C1:J1"/>
    <mergeCell ref="C2:J2"/>
    <mergeCell ref="C3:J3"/>
    <mergeCell ref="I5"/>
    <mergeCell ref="J5"/>
    <mergeCell ref="G4:J4"/>
    <mergeCell ref="G5"/>
    <mergeCell ref="H5"/>
    <mergeCell ref="B4:B5"/>
    <mergeCell ref="C5"/>
    <mergeCell ref="D5"/>
    <mergeCell ref="E5"/>
    <mergeCell ref="F5"/>
    <mergeCell ref="C4:F4"/>
  </mergeCells>
  <pageMargins left="0.7" right="0.7" top="0.75" bottom="0.75" header="0.3" footer="0.3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J16"/>
  <sheetViews>
    <sheetView rightToLeft="1" view="pageBreakPreview" zoomScaleNormal="100" zoomScaleSheetLayoutView="100" workbookViewId="0">
      <selection activeCell="F17" sqref="F17"/>
    </sheetView>
  </sheetViews>
  <sheetFormatPr defaultRowHeight="18.75" x14ac:dyDescent="0.45"/>
  <cols>
    <col min="1" max="1" width="3.7109375" style="1" customWidth="1"/>
    <col min="2" max="2" width="26" style="1" customWidth="1"/>
    <col min="3" max="3" width="17.7109375" style="1" customWidth="1"/>
    <col min="4" max="4" width="25.42578125" style="1" bestFit="1" customWidth="1"/>
    <col min="5" max="5" width="23" style="1" bestFit="1" customWidth="1"/>
    <col min="6" max="6" width="24.5703125" style="1" bestFit="1" customWidth="1"/>
    <col min="7" max="7" width="26" style="1" bestFit="1" customWidth="1"/>
    <col min="8" max="8" width="4.140625" style="1" customWidth="1"/>
    <col min="9" max="9" width="9.140625" style="1"/>
    <col min="10" max="10" width="23.140625" style="1" bestFit="1" customWidth="1"/>
    <col min="11" max="16384" width="9.140625" style="1"/>
  </cols>
  <sheetData>
    <row r="1" spans="2:10" ht="24" x14ac:dyDescent="0.45">
      <c r="B1" s="30"/>
      <c r="C1" s="181" t="s">
        <v>0</v>
      </c>
      <c r="D1" s="181"/>
      <c r="E1" s="181"/>
      <c r="F1" s="181"/>
      <c r="G1" s="182"/>
    </row>
    <row r="2" spans="2:10" ht="24" x14ac:dyDescent="0.45">
      <c r="B2" s="31"/>
      <c r="C2" s="184" t="s">
        <v>44</v>
      </c>
      <c r="D2" s="184"/>
      <c r="E2" s="184"/>
      <c r="F2" s="184"/>
      <c r="G2" s="185"/>
    </row>
    <row r="3" spans="2:10" ht="24" x14ac:dyDescent="0.45">
      <c r="B3" s="33" t="s">
        <v>80</v>
      </c>
      <c r="C3" s="187" t="str">
        <f>سهام!C3</f>
        <v>برای ماه منتهی به 1400/02/31</v>
      </c>
      <c r="D3" s="187"/>
      <c r="E3" s="187"/>
      <c r="F3" s="187"/>
      <c r="G3" s="188"/>
    </row>
    <row r="4" spans="2:10" x14ac:dyDescent="0.45">
      <c r="B4" s="139" t="s">
        <v>67</v>
      </c>
      <c r="C4" s="139" t="s">
        <v>67</v>
      </c>
      <c r="D4" s="139" t="s">
        <v>46</v>
      </c>
      <c r="E4" s="139" t="s">
        <v>46</v>
      </c>
      <c r="F4" s="139" t="s">
        <v>47</v>
      </c>
      <c r="G4" s="139" t="s">
        <v>47</v>
      </c>
    </row>
    <row r="5" spans="2:10" x14ac:dyDescent="0.45">
      <c r="B5" s="139" t="s">
        <v>68</v>
      </c>
      <c r="C5" s="139" t="s">
        <v>37</v>
      </c>
      <c r="D5" s="139" t="s">
        <v>69</v>
      </c>
      <c r="E5" s="139" t="s">
        <v>70</v>
      </c>
      <c r="F5" s="139" t="s">
        <v>69</v>
      </c>
      <c r="G5" s="139" t="s">
        <v>70</v>
      </c>
    </row>
    <row r="6" spans="2:10" ht="32.25" customHeight="1" x14ac:dyDescent="0.45">
      <c r="B6" s="3" t="s">
        <v>43</v>
      </c>
      <c r="C6" s="59">
        <v>1349301287911</v>
      </c>
      <c r="D6" s="80">
        <v>545700648</v>
      </c>
      <c r="E6" s="111">
        <f>D6/26049606545</f>
        <v>2.0948517861769492E-2</v>
      </c>
      <c r="F6" s="80">
        <v>2460353142</v>
      </c>
      <c r="G6" s="112">
        <f>F6/1915329440245</f>
        <v>1.2845587241040284E-3</v>
      </c>
    </row>
    <row r="7" spans="2:10" ht="32.25" customHeight="1" x14ac:dyDescent="0.45">
      <c r="B7" s="3" t="s">
        <v>43</v>
      </c>
      <c r="C7" s="59">
        <v>3130008552780</v>
      </c>
      <c r="D7" s="80">
        <v>84931</v>
      </c>
      <c r="E7" s="126">
        <v>0</v>
      </c>
      <c r="F7" s="80">
        <v>84931</v>
      </c>
      <c r="G7" s="123">
        <v>0</v>
      </c>
    </row>
    <row r="8" spans="2:10" ht="32.25" customHeight="1" x14ac:dyDescent="0.45">
      <c r="B8" s="3" t="s">
        <v>43</v>
      </c>
      <c r="C8" s="59">
        <v>3130008603246</v>
      </c>
      <c r="D8" s="80">
        <v>84931</v>
      </c>
      <c r="E8" s="126">
        <v>0</v>
      </c>
      <c r="F8" s="80">
        <v>84931</v>
      </c>
      <c r="G8" s="123">
        <v>0</v>
      </c>
    </row>
    <row r="9" spans="2:10" ht="32.25" customHeight="1" x14ac:dyDescent="0.45">
      <c r="B9" s="3" t="s">
        <v>106</v>
      </c>
      <c r="C9" s="59">
        <v>200048775001</v>
      </c>
      <c r="D9" s="80">
        <v>0</v>
      </c>
      <c r="E9" s="126">
        <v>0</v>
      </c>
      <c r="F9" s="80">
        <v>10810</v>
      </c>
      <c r="G9" s="123">
        <v>0</v>
      </c>
    </row>
    <row r="10" spans="2:10" ht="29.25" customHeight="1" x14ac:dyDescent="0.45">
      <c r="B10" s="191" t="s">
        <v>66</v>
      </c>
      <c r="C10" s="192"/>
      <c r="D10" s="80">
        <f>SUM(D6:D9)</f>
        <v>545870510</v>
      </c>
      <c r="E10" s="81">
        <f>SUM(E6:E9)</f>
        <v>2.0948517861769492E-2</v>
      </c>
      <c r="F10" s="80">
        <f>SUM(F6:F9)</f>
        <v>2460533814</v>
      </c>
      <c r="G10" s="81">
        <f>SUM(G6:G9)</f>
        <v>1.2845587241040284E-3</v>
      </c>
    </row>
    <row r="11" spans="2:10" x14ac:dyDescent="0.45">
      <c r="F11" s="66"/>
    </row>
    <row r="12" spans="2:10" x14ac:dyDescent="0.45">
      <c r="E12" s="87"/>
      <c r="F12" s="88"/>
      <c r="G12" s="87"/>
    </row>
    <row r="13" spans="2:10" x14ac:dyDescent="0.45">
      <c r="D13" s="11"/>
      <c r="E13" s="71"/>
      <c r="F13" s="73"/>
      <c r="G13" s="73"/>
      <c r="J13" s="122"/>
    </row>
    <row r="14" spans="2:10" x14ac:dyDescent="0.45">
      <c r="D14" s="73"/>
      <c r="E14" s="73"/>
      <c r="F14" s="74"/>
      <c r="G14" s="11"/>
    </row>
    <row r="15" spans="2:10" x14ac:dyDescent="0.45">
      <c r="E15" s="44"/>
      <c r="G15" s="12"/>
    </row>
    <row r="16" spans="2:10" x14ac:dyDescent="0.45">
      <c r="G16" s="122"/>
    </row>
  </sheetData>
  <mergeCells count="13">
    <mergeCell ref="C1:G1"/>
    <mergeCell ref="C2:G2"/>
    <mergeCell ref="C3:G3"/>
    <mergeCell ref="B10:C10"/>
    <mergeCell ref="B5"/>
    <mergeCell ref="C5"/>
    <mergeCell ref="B4:C4"/>
    <mergeCell ref="D5"/>
    <mergeCell ref="E5"/>
    <mergeCell ref="D4:E4"/>
    <mergeCell ref="F5"/>
    <mergeCell ref="G5"/>
    <mergeCell ref="F4:G4"/>
  </mergeCells>
  <pageMargins left="0.7" right="0.7" top="0.75" bottom="0.75" header="0.3" footer="0.3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rightToLeft="1" view="pageBreakPreview" topLeftCell="A2" zoomScale="110" zoomScaleNormal="100" zoomScaleSheetLayoutView="110" workbookViewId="0">
      <selection activeCell="D18" sqref="D18"/>
    </sheetView>
  </sheetViews>
  <sheetFormatPr defaultRowHeight="18.75" x14ac:dyDescent="0.45"/>
  <cols>
    <col min="1" max="1" width="41.140625" style="1" customWidth="1"/>
    <col min="2" max="2" width="20.5703125" style="1" customWidth="1"/>
    <col min="3" max="3" width="22.5703125" style="1" customWidth="1"/>
    <col min="4" max="4" width="9.140625" style="1" customWidth="1"/>
    <col min="5" max="16384" width="9.140625" style="1"/>
  </cols>
  <sheetData>
    <row r="1" spans="1:3" ht="21" x14ac:dyDescent="0.45">
      <c r="A1" s="193" t="s">
        <v>0</v>
      </c>
      <c r="B1" s="193"/>
      <c r="C1" s="194"/>
    </row>
    <row r="2" spans="1:3" ht="21" x14ac:dyDescent="0.45">
      <c r="A2" s="193" t="s">
        <v>44</v>
      </c>
      <c r="B2" s="193"/>
      <c r="C2" s="194"/>
    </row>
    <row r="3" spans="1:3" ht="21" x14ac:dyDescent="0.45">
      <c r="A3" s="195" t="str">
        <f>سهام!C3</f>
        <v>برای ماه منتهی به 1400/02/31</v>
      </c>
      <c r="B3" s="195"/>
      <c r="C3" s="196"/>
    </row>
    <row r="4" spans="1:3" ht="21" x14ac:dyDescent="0.45">
      <c r="A4" s="40" t="s">
        <v>80</v>
      </c>
      <c r="B4" s="38"/>
      <c r="C4" s="39"/>
    </row>
    <row r="5" spans="1:3" x14ac:dyDescent="0.45">
      <c r="A5" s="139" t="s">
        <v>71</v>
      </c>
      <c r="B5" s="139" t="s">
        <v>46</v>
      </c>
      <c r="C5" s="139" t="str">
        <f>سهام!J4</f>
        <v>1400/02/31</v>
      </c>
    </row>
    <row r="6" spans="1:3" x14ac:dyDescent="0.45">
      <c r="A6" s="139" t="s">
        <v>71</v>
      </c>
      <c r="B6" s="139" t="s">
        <v>40</v>
      </c>
      <c r="C6" s="139" t="s">
        <v>40</v>
      </c>
    </row>
    <row r="7" spans="1:3" x14ac:dyDescent="0.45">
      <c r="A7" s="2" t="s">
        <v>97</v>
      </c>
      <c r="B7" s="4">
        <v>5574</v>
      </c>
      <c r="C7" s="4">
        <v>863653912</v>
      </c>
    </row>
    <row r="8" spans="1:3" x14ac:dyDescent="0.45">
      <c r="A8" s="2" t="s">
        <v>72</v>
      </c>
      <c r="B8" s="4">
        <v>0</v>
      </c>
      <c r="C8" s="4">
        <v>0</v>
      </c>
    </row>
    <row r="9" spans="1:3" x14ac:dyDescent="0.45">
      <c r="A9" s="2" t="s">
        <v>73</v>
      </c>
      <c r="B9" s="4">
        <v>0</v>
      </c>
      <c r="C9" s="4">
        <v>0</v>
      </c>
    </row>
    <row r="10" spans="1:3" ht="21" x14ac:dyDescent="0.45">
      <c r="A10" s="17" t="s">
        <v>66</v>
      </c>
      <c r="B10" s="16">
        <f>SUM(B7:B9)</f>
        <v>5574</v>
      </c>
      <c r="C10" s="16">
        <f>SUM(C7:C9)</f>
        <v>863653912</v>
      </c>
    </row>
  </sheetData>
  <mergeCells count="8">
    <mergeCell ref="A1:C1"/>
    <mergeCell ref="A2:C2"/>
    <mergeCell ref="A3:C3"/>
    <mergeCell ref="A5:A6"/>
    <mergeCell ref="B6"/>
    <mergeCell ref="B5"/>
    <mergeCell ref="C6"/>
    <mergeCell ref="C5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H14"/>
  <sheetViews>
    <sheetView rightToLeft="1" view="pageBreakPreview" zoomScale="110" zoomScaleNormal="110" zoomScaleSheetLayoutView="110" workbookViewId="0">
      <selection activeCell="H17" sqref="H17"/>
    </sheetView>
  </sheetViews>
  <sheetFormatPr defaultRowHeight="18.75" x14ac:dyDescent="0.45"/>
  <cols>
    <col min="1" max="1" width="2.7109375" style="1" customWidth="1"/>
    <col min="2" max="2" width="21.5703125" style="1" bestFit="1" customWidth="1"/>
    <col min="3" max="3" width="7" style="1" bestFit="1" customWidth="1"/>
    <col min="4" max="4" width="21.42578125" style="1" customWidth="1"/>
    <col min="5" max="5" width="23.5703125" style="1" bestFit="1" customWidth="1"/>
    <col min="6" max="6" width="3.5703125" style="1" customWidth="1"/>
    <col min="7" max="7" width="9.140625" style="1"/>
    <col min="8" max="8" width="25.28515625" style="1" customWidth="1"/>
    <col min="9" max="16384" width="9.140625" style="1"/>
  </cols>
  <sheetData>
    <row r="1" spans="2:8" ht="24" customHeight="1" x14ac:dyDescent="0.45">
      <c r="B1" s="197" t="s">
        <v>0</v>
      </c>
      <c r="C1" s="198"/>
      <c r="D1" s="198"/>
      <c r="E1" s="199"/>
    </row>
    <row r="2" spans="2:8" ht="24" customHeight="1" x14ac:dyDescent="0.45">
      <c r="B2" s="200" t="s">
        <v>44</v>
      </c>
      <c r="C2" s="201"/>
      <c r="D2" s="201"/>
      <c r="E2" s="202"/>
    </row>
    <row r="3" spans="2:8" ht="24" customHeight="1" x14ac:dyDescent="0.45">
      <c r="B3" s="203" t="str">
        <f>سهام!C3</f>
        <v>برای ماه منتهی به 1400/02/31</v>
      </c>
      <c r="C3" s="187"/>
      <c r="D3" s="187"/>
      <c r="E3" s="204"/>
      <c r="H3" s="72">
        <v>7091945846473</v>
      </c>
    </row>
    <row r="4" spans="2:8" ht="24" customHeight="1" x14ac:dyDescent="0.45">
      <c r="B4" s="56" t="s">
        <v>80</v>
      </c>
      <c r="C4" s="40"/>
      <c r="D4" s="41"/>
      <c r="E4" s="57"/>
    </row>
    <row r="5" spans="2:8" x14ac:dyDescent="0.45">
      <c r="B5" s="206" t="s">
        <v>48</v>
      </c>
      <c r="C5" s="92" t="s">
        <v>81</v>
      </c>
      <c r="D5" s="207" t="s">
        <v>40</v>
      </c>
      <c r="E5" s="208" t="s">
        <v>12</v>
      </c>
    </row>
    <row r="6" spans="2:8" x14ac:dyDescent="0.45">
      <c r="B6" s="58" t="s">
        <v>74</v>
      </c>
      <c r="C6" s="93" t="s">
        <v>82</v>
      </c>
      <c r="D6" s="46">
        <v>-2308569352777</v>
      </c>
      <c r="E6" s="68">
        <f>ABS(D6)/7091945846473</f>
        <v>0.3255198788531512</v>
      </c>
      <c r="H6" s="72"/>
    </row>
    <row r="7" spans="2:8" x14ac:dyDescent="0.45">
      <c r="B7" s="58" t="s">
        <v>75</v>
      </c>
      <c r="C7" s="93" t="s">
        <v>83</v>
      </c>
      <c r="D7" s="46">
        <v>75339987</v>
      </c>
      <c r="E7" s="94">
        <f>ABS(D7)/7091945846473</f>
        <v>1.0623316735768426E-5</v>
      </c>
      <c r="H7" s="69"/>
    </row>
    <row r="8" spans="2:8" ht="19.5" thickBot="1" x14ac:dyDescent="0.5">
      <c r="B8" s="95" t="s">
        <v>76</v>
      </c>
      <c r="C8" s="96" t="s">
        <v>84</v>
      </c>
      <c r="D8" s="107">
        <v>545870510</v>
      </c>
      <c r="E8" s="97">
        <f>ABS(D8)/7091945846473</f>
        <v>7.6970484803049488E-5</v>
      </c>
      <c r="H8" s="72"/>
    </row>
    <row r="9" spans="2:8" ht="19.5" thickBot="1" x14ac:dyDescent="0.5">
      <c r="B9" s="209" t="s">
        <v>66</v>
      </c>
      <c r="C9" s="210"/>
      <c r="D9" s="98">
        <f>SUM(D6:D8)</f>
        <v>-2307948142280</v>
      </c>
      <c r="E9" s="70">
        <v>0.32550000000000001</v>
      </c>
      <c r="H9" s="10"/>
    </row>
    <row r="10" spans="2:8" x14ac:dyDescent="0.45">
      <c r="B10" s="205" t="s">
        <v>130</v>
      </c>
      <c r="C10" s="205"/>
      <c r="D10" s="205"/>
      <c r="E10" s="205"/>
    </row>
    <row r="11" spans="2:8" ht="12.75" customHeight="1" x14ac:dyDescent="0.45"/>
    <row r="12" spans="2:8" x14ac:dyDescent="0.45">
      <c r="D12" s="10"/>
      <c r="E12" s="10"/>
    </row>
    <row r="13" spans="2:8" x14ac:dyDescent="0.45">
      <c r="D13" s="14"/>
    </row>
    <row r="14" spans="2:8" x14ac:dyDescent="0.45">
      <c r="D14" s="10"/>
    </row>
  </sheetData>
  <mergeCells count="8">
    <mergeCell ref="B1:E1"/>
    <mergeCell ref="B2:E2"/>
    <mergeCell ref="B3:E3"/>
    <mergeCell ref="B10:E10"/>
    <mergeCell ref="B5"/>
    <mergeCell ref="D5"/>
    <mergeCell ref="E5"/>
    <mergeCell ref="B9:C9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"/>
  <sheetViews>
    <sheetView rightToLeft="1" view="pageBreakPreview" zoomScale="90" zoomScaleNormal="100" zoomScaleSheetLayoutView="90" workbookViewId="0">
      <selection activeCell="D19" sqref="D19"/>
    </sheetView>
  </sheetViews>
  <sheetFormatPr defaultRowHeight="18.75" x14ac:dyDescent="0.45"/>
  <cols>
    <col min="1" max="1" width="9.140625" style="1"/>
    <col min="2" max="2" width="9.42578125" style="1" bestFit="1" customWidth="1"/>
    <col min="3" max="3" width="12.42578125" style="1" bestFit="1" customWidth="1"/>
    <col min="4" max="4" width="9.5703125" style="1" bestFit="1" customWidth="1"/>
    <col min="5" max="6" width="9.140625" style="1" customWidth="1"/>
    <col min="7" max="7" width="12.42578125" style="1" bestFit="1" customWidth="1"/>
    <col min="8" max="11" width="9.140625" style="1" customWidth="1"/>
    <col min="12" max="16384" width="9.140625" style="1"/>
  </cols>
  <sheetData>
    <row r="1" spans="2:10" ht="24" x14ac:dyDescent="0.45">
      <c r="B1" s="51"/>
      <c r="C1" s="142" t="s">
        <v>0</v>
      </c>
      <c r="D1" s="142"/>
      <c r="E1" s="142"/>
      <c r="F1" s="142"/>
      <c r="G1" s="142"/>
      <c r="H1" s="142"/>
      <c r="I1" s="142"/>
      <c r="J1" s="143"/>
    </row>
    <row r="2" spans="2:10" ht="24" x14ac:dyDescent="0.45">
      <c r="B2" s="52"/>
      <c r="C2" s="144" t="s">
        <v>1</v>
      </c>
      <c r="D2" s="144"/>
      <c r="E2" s="144"/>
      <c r="F2" s="144"/>
      <c r="G2" s="144"/>
      <c r="H2" s="144"/>
      <c r="I2" s="144"/>
      <c r="J2" s="145"/>
    </row>
    <row r="3" spans="2:10" ht="24.75" thickBot="1" x14ac:dyDescent="0.5">
      <c r="B3" s="50" t="s">
        <v>79</v>
      </c>
      <c r="C3" s="144" t="str">
        <f>سهام!C3</f>
        <v>برای ماه منتهی به 1400/02/31</v>
      </c>
      <c r="D3" s="144"/>
      <c r="E3" s="144"/>
      <c r="F3" s="144"/>
      <c r="G3" s="144"/>
      <c r="H3" s="144"/>
      <c r="I3" s="144"/>
      <c r="J3" s="145"/>
    </row>
    <row r="4" spans="2:10" x14ac:dyDescent="0.45">
      <c r="B4" s="146" t="s">
        <v>2</v>
      </c>
      <c r="C4" s="149" t="str">
        <f>سهام!C4</f>
        <v>1400/01/31</v>
      </c>
      <c r="D4" s="149" t="s">
        <v>3</v>
      </c>
      <c r="E4" s="149" t="s">
        <v>3</v>
      </c>
      <c r="F4" s="149" t="s">
        <v>3</v>
      </c>
      <c r="G4" s="149" t="str">
        <f>سهام!J4</f>
        <v>1400/02/31</v>
      </c>
      <c r="H4" s="149" t="s">
        <v>5</v>
      </c>
      <c r="I4" s="149" t="s">
        <v>5</v>
      </c>
      <c r="J4" s="151" t="s">
        <v>5</v>
      </c>
    </row>
    <row r="5" spans="2:10" x14ac:dyDescent="0.45">
      <c r="B5" s="147" t="s">
        <v>2</v>
      </c>
      <c r="C5" s="148" t="s">
        <v>14</v>
      </c>
      <c r="D5" s="148" t="s">
        <v>15</v>
      </c>
      <c r="E5" s="148" t="s">
        <v>16</v>
      </c>
      <c r="F5" s="148" t="s">
        <v>17</v>
      </c>
      <c r="G5" s="148" t="s">
        <v>14</v>
      </c>
      <c r="H5" s="148" t="s">
        <v>15</v>
      </c>
      <c r="I5" s="148" t="s">
        <v>16</v>
      </c>
      <c r="J5" s="150" t="s">
        <v>17</v>
      </c>
    </row>
    <row r="6" spans="2:10" ht="21.75" customHeight="1" thickBot="1" x14ac:dyDescent="0.5">
      <c r="B6" s="53" t="s">
        <v>77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54">
        <v>0</v>
      </c>
      <c r="I6" s="54">
        <v>0</v>
      </c>
      <c r="J6" s="55">
        <v>0</v>
      </c>
    </row>
  </sheetData>
  <mergeCells count="14">
    <mergeCell ref="C1:J1"/>
    <mergeCell ref="C2:J2"/>
    <mergeCell ref="B4:B5"/>
    <mergeCell ref="C5"/>
    <mergeCell ref="D5"/>
    <mergeCell ref="E5"/>
    <mergeCell ref="F5"/>
    <mergeCell ref="C4:F4"/>
    <mergeCell ref="C3:J3"/>
    <mergeCell ref="G5"/>
    <mergeCell ref="H5"/>
    <mergeCell ref="I5"/>
    <mergeCell ref="J5"/>
    <mergeCell ref="G4:J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"/>
  <sheetViews>
    <sheetView rightToLeft="1" view="pageBreakPreview" topLeftCell="A2" zoomScale="70" zoomScaleNormal="100" zoomScaleSheetLayoutView="70" workbookViewId="0">
      <selection activeCell="D12" sqref="D12"/>
    </sheetView>
  </sheetViews>
  <sheetFormatPr defaultRowHeight="35.25" customHeight="1" x14ac:dyDescent="0.45"/>
  <cols>
    <col min="1" max="1" width="9.140625" style="1"/>
    <col min="2" max="2" width="27" style="1" customWidth="1"/>
    <col min="3" max="3" width="9.7109375" style="1" customWidth="1"/>
    <col min="4" max="4" width="9.140625" style="1" customWidth="1"/>
    <col min="5" max="5" width="15.7109375" style="1" customWidth="1"/>
    <col min="6" max="6" width="16.42578125" style="1" customWidth="1"/>
    <col min="7" max="8" width="9.140625" style="1" customWidth="1"/>
    <col min="9" max="9" width="13" style="1" customWidth="1"/>
    <col min="10" max="10" width="17.28515625" style="1" customWidth="1"/>
    <col min="11" max="11" width="21.140625" style="1" customWidth="1"/>
    <col min="12" max="12" width="15.85546875" style="1" customWidth="1"/>
    <col min="13" max="13" width="20.28515625" style="1" customWidth="1"/>
    <col min="14" max="14" width="22.140625" style="1" customWidth="1"/>
    <col min="15" max="15" width="23.42578125" style="1" bestFit="1" customWidth="1"/>
    <col min="16" max="16" width="13.85546875" style="1" customWidth="1"/>
    <col min="17" max="17" width="22.7109375" style="1" customWidth="1"/>
    <col min="18" max="19" width="23.42578125" style="1" bestFit="1" customWidth="1"/>
    <col min="20" max="20" width="16.42578125" style="1" customWidth="1"/>
    <col min="21" max="21" width="9.140625" style="1" customWidth="1"/>
    <col min="22" max="16384" width="9.140625" style="1"/>
  </cols>
  <sheetData>
    <row r="1" spans="2:20" ht="35.25" customHeight="1" x14ac:dyDescent="0.45">
      <c r="B1" s="51"/>
      <c r="C1" s="142" t="s">
        <v>0</v>
      </c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3"/>
    </row>
    <row r="2" spans="2:20" ht="35.25" customHeight="1" x14ac:dyDescent="0.45">
      <c r="B2" s="52"/>
      <c r="C2" s="144" t="s">
        <v>1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5"/>
    </row>
    <row r="3" spans="2:20" ht="35.25" customHeight="1" thickBot="1" x14ac:dyDescent="0.5">
      <c r="B3" s="50" t="s">
        <v>79</v>
      </c>
      <c r="C3" s="144" t="str">
        <f>سهام!C3</f>
        <v>برای ماه منتهی به 1400/02/31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5"/>
    </row>
    <row r="4" spans="2:20" ht="35.25" customHeight="1" x14ac:dyDescent="0.45">
      <c r="B4" s="154" t="s">
        <v>18</v>
      </c>
      <c r="C4" s="152" t="s">
        <v>18</v>
      </c>
      <c r="D4" s="152" t="s">
        <v>18</v>
      </c>
      <c r="E4" s="152" t="s">
        <v>18</v>
      </c>
      <c r="F4" s="152" t="s">
        <v>18</v>
      </c>
      <c r="G4" s="152" t="s">
        <v>18</v>
      </c>
      <c r="H4" s="152" t="s">
        <v>18</v>
      </c>
      <c r="I4" s="152" t="str">
        <f>سهام!C4</f>
        <v>1400/01/31</v>
      </c>
      <c r="J4" s="152" t="s">
        <v>3</v>
      </c>
      <c r="K4" s="152" t="s">
        <v>3</v>
      </c>
      <c r="L4" s="152" t="s">
        <v>4</v>
      </c>
      <c r="M4" s="152" t="s">
        <v>4</v>
      </c>
      <c r="N4" s="152" t="s">
        <v>4</v>
      </c>
      <c r="O4" s="152" t="s">
        <v>4</v>
      </c>
      <c r="P4" s="152" t="str">
        <f>سهام!J4</f>
        <v>1400/02/31</v>
      </c>
      <c r="Q4" s="152" t="s">
        <v>5</v>
      </c>
      <c r="R4" s="152" t="s">
        <v>5</v>
      </c>
      <c r="S4" s="152" t="s">
        <v>5</v>
      </c>
      <c r="T4" s="157" t="s">
        <v>5</v>
      </c>
    </row>
    <row r="5" spans="2:20" ht="35.25" customHeight="1" x14ac:dyDescent="0.45">
      <c r="B5" s="155" t="s">
        <v>19</v>
      </c>
      <c r="C5" s="153" t="s">
        <v>20</v>
      </c>
      <c r="D5" s="153" t="s">
        <v>21</v>
      </c>
      <c r="E5" s="153" t="s">
        <v>22</v>
      </c>
      <c r="F5" s="153" t="s">
        <v>23</v>
      </c>
      <c r="G5" s="153" t="s">
        <v>24</v>
      </c>
      <c r="H5" s="153" t="s">
        <v>17</v>
      </c>
      <c r="I5" s="153" t="s">
        <v>6</v>
      </c>
      <c r="J5" s="153" t="s">
        <v>7</v>
      </c>
      <c r="K5" s="89" t="s">
        <v>8</v>
      </c>
      <c r="L5" s="153" t="s">
        <v>93</v>
      </c>
      <c r="M5" s="89" t="s">
        <v>94</v>
      </c>
      <c r="N5" s="153" t="s">
        <v>95</v>
      </c>
      <c r="O5" s="89" t="s">
        <v>10</v>
      </c>
      <c r="P5" s="153" t="s">
        <v>6</v>
      </c>
      <c r="Q5" s="89" t="s">
        <v>25</v>
      </c>
      <c r="R5" s="89" t="s">
        <v>7</v>
      </c>
      <c r="S5" s="89" t="s">
        <v>8</v>
      </c>
      <c r="T5" s="156" t="s">
        <v>12</v>
      </c>
    </row>
    <row r="6" spans="2:20" ht="39" customHeight="1" x14ac:dyDescent="0.45">
      <c r="B6" s="155" t="s">
        <v>19</v>
      </c>
      <c r="C6" s="153" t="s">
        <v>20</v>
      </c>
      <c r="D6" s="153" t="s">
        <v>21</v>
      </c>
      <c r="E6" s="153" t="s">
        <v>22</v>
      </c>
      <c r="F6" s="153" t="s">
        <v>23</v>
      </c>
      <c r="G6" s="153" t="s">
        <v>24</v>
      </c>
      <c r="H6" s="153" t="s">
        <v>17</v>
      </c>
      <c r="I6" s="153" t="s">
        <v>6</v>
      </c>
      <c r="J6" s="153" t="s">
        <v>7</v>
      </c>
      <c r="K6" s="89" t="s">
        <v>92</v>
      </c>
      <c r="L6" s="153" t="s">
        <v>6</v>
      </c>
      <c r="M6" s="89" t="s">
        <v>92</v>
      </c>
      <c r="N6" s="153" t="s">
        <v>6</v>
      </c>
      <c r="O6" s="89" t="s">
        <v>92</v>
      </c>
      <c r="P6" s="153" t="s">
        <v>6</v>
      </c>
      <c r="Q6" s="89" t="s">
        <v>92</v>
      </c>
      <c r="R6" s="89" t="s">
        <v>92</v>
      </c>
      <c r="S6" s="89" t="s">
        <v>92</v>
      </c>
      <c r="T6" s="156" t="s">
        <v>12</v>
      </c>
    </row>
    <row r="7" spans="2:20" s="62" customFormat="1" ht="54" customHeight="1" thickBot="1" x14ac:dyDescent="0.5">
      <c r="B7" s="99" t="s">
        <v>111</v>
      </c>
      <c r="C7" s="90" t="s">
        <v>112</v>
      </c>
      <c r="D7" s="90" t="s">
        <v>112</v>
      </c>
      <c r="E7" s="90" t="s">
        <v>113</v>
      </c>
      <c r="F7" s="90" t="s">
        <v>114</v>
      </c>
      <c r="G7" s="114">
        <v>0.1883</v>
      </c>
      <c r="H7" s="114">
        <v>0.1883</v>
      </c>
      <c r="I7" s="100">
        <v>20000</v>
      </c>
      <c r="J7" s="100">
        <v>20014520012</v>
      </c>
      <c r="K7" s="100">
        <v>19985500000</v>
      </c>
      <c r="L7" s="100">
        <v>0</v>
      </c>
      <c r="M7" s="100">
        <v>0</v>
      </c>
      <c r="N7" s="90">
        <v>20000</v>
      </c>
      <c r="O7" s="91">
        <v>19985500000</v>
      </c>
      <c r="P7" s="100">
        <v>0</v>
      </c>
      <c r="Q7" s="100">
        <v>0</v>
      </c>
      <c r="R7" s="100">
        <v>0</v>
      </c>
      <c r="S7" s="100">
        <v>0</v>
      </c>
      <c r="T7" s="127">
        <v>0</v>
      </c>
    </row>
  </sheetData>
  <mergeCells count="20">
    <mergeCell ref="F5:F6"/>
    <mergeCell ref="I4:K4"/>
    <mergeCell ref="T5:T6"/>
    <mergeCell ref="P4:T4"/>
    <mergeCell ref="L4:O4"/>
    <mergeCell ref="P5:P6"/>
    <mergeCell ref="L5:L6"/>
    <mergeCell ref="N5:N6"/>
    <mergeCell ref="C1:T1"/>
    <mergeCell ref="C2:T2"/>
    <mergeCell ref="C3:T3"/>
    <mergeCell ref="G5:G6"/>
    <mergeCell ref="H5:H6"/>
    <mergeCell ref="B4:H4"/>
    <mergeCell ref="I5:I6"/>
    <mergeCell ref="J5:J6"/>
    <mergeCell ref="B5:B6"/>
    <mergeCell ref="C5:C6"/>
    <mergeCell ref="D5:D6"/>
    <mergeCell ref="E5:E6"/>
  </mergeCells>
  <printOptions horizontalCentered="1" verticalCentered="1"/>
  <pageMargins left="0.7" right="0.7" top="0.75" bottom="0.7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"/>
  <sheetViews>
    <sheetView rightToLeft="1" view="pageBreakPreview" zoomScale="90" zoomScaleNormal="100" zoomScaleSheetLayoutView="90" workbookViewId="0">
      <selection activeCell="F17" sqref="F17"/>
    </sheetView>
  </sheetViews>
  <sheetFormatPr defaultRowHeight="18.75" x14ac:dyDescent="0.45"/>
  <cols>
    <col min="1" max="1" width="3.7109375" style="1" customWidth="1"/>
    <col min="2" max="3" width="9.140625" style="1" customWidth="1"/>
    <col min="4" max="4" width="12.42578125" style="1" customWidth="1"/>
    <col min="5" max="5" width="15.140625" style="1" customWidth="1"/>
    <col min="6" max="6" width="12.28515625" style="1" customWidth="1"/>
    <col min="7" max="7" width="20.140625" style="1" customWidth="1"/>
    <col min="8" max="8" width="9.140625" style="1" customWidth="1"/>
    <col min="9" max="9" width="2.85546875" style="1" customWidth="1"/>
    <col min="10" max="16384" width="9.140625" style="1"/>
  </cols>
  <sheetData>
    <row r="1" spans="2:8" ht="24" x14ac:dyDescent="0.45">
      <c r="B1" s="28"/>
      <c r="C1" s="160" t="s">
        <v>0</v>
      </c>
      <c r="D1" s="160"/>
      <c r="E1" s="160"/>
      <c r="F1" s="160"/>
      <c r="G1" s="160"/>
      <c r="H1" s="161"/>
    </row>
    <row r="2" spans="2:8" ht="24" x14ac:dyDescent="0.45">
      <c r="B2" s="27"/>
      <c r="C2" s="144" t="s">
        <v>1</v>
      </c>
      <c r="D2" s="144"/>
      <c r="E2" s="144"/>
      <c r="F2" s="144"/>
      <c r="G2" s="144"/>
      <c r="H2" s="162"/>
    </row>
    <row r="3" spans="2:8" ht="24" x14ac:dyDescent="0.45">
      <c r="B3" s="29" t="s">
        <v>79</v>
      </c>
      <c r="C3" s="163" t="str">
        <f>سهام!C3</f>
        <v>برای ماه منتهی به 1400/02/31</v>
      </c>
      <c r="D3" s="163"/>
      <c r="E3" s="163"/>
      <c r="F3" s="163"/>
      <c r="G3" s="163"/>
      <c r="H3" s="164"/>
    </row>
    <row r="4" spans="2:8" x14ac:dyDescent="0.45">
      <c r="B4" s="158" t="s">
        <v>2</v>
      </c>
      <c r="C4" s="158" t="str">
        <f>C3</f>
        <v>برای ماه منتهی به 1400/02/31</v>
      </c>
      <c r="D4" s="158" t="s">
        <v>5</v>
      </c>
      <c r="E4" s="158" t="s">
        <v>5</v>
      </c>
      <c r="F4" s="158" t="s">
        <v>5</v>
      </c>
      <c r="G4" s="158" t="s">
        <v>5</v>
      </c>
      <c r="H4" s="158" t="s">
        <v>5</v>
      </c>
    </row>
    <row r="5" spans="2:8" ht="33.75" customHeight="1" x14ac:dyDescent="0.45">
      <c r="B5" s="159" t="s">
        <v>2</v>
      </c>
      <c r="C5" s="159" t="s">
        <v>6</v>
      </c>
      <c r="D5" s="159" t="s">
        <v>26</v>
      </c>
      <c r="E5" s="159" t="s">
        <v>27</v>
      </c>
      <c r="F5" s="159" t="s">
        <v>28</v>
      </c>
      <c r="G5" s="159" t="s">
        <v>29</v>
      </c>
      <c r="H5" s="159" t="s">
        <v>30</v>
      </c>
    </row>
    <row r="6" spans="2:8" s="7" customFormat="1" ht="24" x14ac:dyDescent="0.25">
      <c r="B6" s="8" t="s">
        <v>77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</row>
  </sheetData>
  <mergeCells count="11">
    <mergeCell ref="C1:H1"/>
    <mergeCell ref="C2:H2"/>
    <mergeCell ref="C3:H3"/>
    <mergeCell ref="G5"/>
    <mergeCell ref="H5"/>
    <mergeCell ref="C4:H4"/>
    <mergeCell ref="B4:B5"/>
    <mergeCell ref="C5"/>
    <mergeCell ref="D5"/>
    <mergeCell ref="E5"/>
    <mergeCell ref="F5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"/>
  <sheetViews>
    <sheetView rightToLeft="1" view="pageBreakPreview" zoomScale="66" zoomScaleNormal="100" zoomScaleSheetLayoutView="66" workbookViewId="0">
      <selection activeCell="K24" sqref="K24"/>
    </sheetView>
  </sheetViews>
  <sheetFormatPr defaultRowHeight="18.75" x14ac:dyDescent="0.45"/>
  <cols>
    <col min="1" max="1" width="3" style="1" customWidth="1"/>
    <col min="2" max="2" width="13.140625" style="1" customWidth="1"/>
    <col min="3" max="3" width="11.42578125" style="1" bestFit="1" customWidth="1"/>
    <col min="4" max="17" width="9.140625" style="1" customWidth="1"/>
    <col min="18" max="18" width="3.28515625" style="1" customWidth="1"/>
    <col min="19" max="16384" width="9.140625" style="1"/>
  </cols>
  <sheetData>
    <row r="1" spans="2:17" ht="24" x14ac:dyDescent="0.45">
      <c r="B1" s="28"/>
      <c r="C1" s="160" t="s">
        <v>0</v>
      </c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1"/>
    </row>
    <row r="2" spans="2:17" ht="24" x14ac:dyDescent="0.45">
      <c r="B2" s="27"/>
      <c r="C2" s="144" t="s">
        <v>1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62"/>
    </row>
    <row r="3" spans="2:17" ht="24" x14ac:dyDescent="0.45">
      <c r="B3" s="29" t="s">
        <v>79</v>
      </c>
      <c r="C3" s="163" t="str">
        <f>سهام!C3</f>
        <v>برای ماه منتهی به 1400/02/31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4"/>
    </row>
    <row r="4" spans="2:17" x14ac:dyDescent="0.45">
      <c r="B4" s="139" t="s">
        <v>31</v>
      </c>
      <c r="C4" s="139" t="s">
        <v>31</v>
      </c>
      <c r="D4" s="139" t="s">
        <v>31</v>
      </c>
      <c r="E4" s="139" t="s">
        <v>31</v>
      </c>
      <c r="F4" s="139" t="s">
        <v>31</v>
      </c>
      <c r="G4" s="139" t="str">
        <f>سهام!C4</f>
        <v>1400/01/31</v>
      </c>
      <c r="H4" s="139" t="s">
        <v>3</v>
      </c>
      <c r="I4" s="139" t="s">
        <v>3</v>
      </c>
      <c r="J4" s="139" t="s">
        <v>4</v>
      </c>
      <c r="K4" s="139" t="s">
        <v>4</v>
      </c>
      <c r="L4" s="139" t="s">
        <v>4</v>
      </c>
      <c r="M4" s="139" t="s">
        <v>4</v>
      </c>
      <c r="N4" s="139" t="str">
        <f>سهام!J4</f>
        <v>1400/02/31</v>
      </c>
      <c r="O4" s="139" t="s">
        <v>5</v>
      </c>
      <c r="P4" s="139" t="s">
        <v>5</v>
      </c>
      <c r="Q4" s="139" t="s">
        <v>5</v>
      </c>
    </row>
    <row r="5" spans="2:17" ht="29.25" customHeight="1" x14ac:dyDescent="0.45">
      <c r="B5" s="165" t="s">
        <v>32</v>
      </c>
      <c r="C5" s="165" t="s">
        <v>23</v>
      </c>
      <c r="D5" s="165" t="s">
        <v>24</v>
      </c>
      <c r="E5" s="165" t="s">
        <v>33</v>
      </c>
      <c r="F5" s="165" t="s">
        <v>21</v>
      </c>
      <c r="G5" s="165" t="s">
        <v>6</v>
      </c>
      <c r="H5" s="165" t="s">
        <v>7</v>
      </c>
      <c r="I5" s="165" t="s">
        <v>8</v>
      </c>
      <c r="J5" s="165" t="s">
        <v>9</v>
      </c>
      <c r="K5" s="165" t="s">
        <v>9</v>
      </c>
      <c r="L5" s="165" t="s">
        <v>10</v>
      </c>
      <c r="M5" s="165" t="s">
        <v>10</v>
      </c>
      <c r="N5" s="165" t="s">
        <v>6</v>
      </c>
      <c r="O5" s="165" t="s">
        <v>7</v>
      </c>
      <c r="P5" s="165" t="s">
        <v>8</v>
      </c>
      <c r="Q5" s="165" t="s">
        <v>34</v>
      </c>
    </row>
    <row r="6" spans="2:17" ht="31.5" customHeight="1" x14ac:dyDescent="0.45">
      <c r="B6" s="165" t="s">
        <v>32</v>
      </c>
      <c r="C6" s="165" t="s">
        <v>23</v>
      </c>
      <c r="D6" s="165" t="s">
        <v>24</v>
      </c>
      <c r="E6" s="165" t="s">
        <v>33</v>
      </c>
      <c r="F6" s="165" t="s">
        <v>21</v>
      </c>
      <c r="G6" s="165" t="s">
        <v>6</v>
      </c>
      <c r="H6" s="165" t="s">
        <v>7</v>
      </c>
      <c r="I6" s="165" t="s">
        <v>8</v>
      </c>
      <c r="J6" s="165" t="s">
        <v>6</v>
      </c>
      <c r="K6" s="165" t="s">
        <v>7</v>
      </c>
      <c r="L6" s="165" t="s">
        <v>6</v>
      </c>
      <c r="M6" s="165" t="s">
        <v>13</v>
      </c>
      <c r="N6" s="165" t="s">
        <v>6</v>
      </c>
      <c r="O6" s="165" t="s">
        <v>7</v>
      </c>
      <c r="P6" s="165" t="s">
        <v>8</v>
      </c>
      <c r="Q6" s="165" t="s">
        <v>34</v>
      </c>
    </row>
    <row r="7" spans="2:17" s="9" customFormat="1" ht="24" x14ac:dyDescent="0.6">
      <c r="B7" s="25" t="s">
        <v>77</v>
      </c>
      <c r="C7" s="25" t="s">
        <v>77</v>
      </c>
      <c r="D7" s="15">
        <v>0</v>
      </c>
      <c r="E7" s="15">
        <v>0</v>
      </c>
      <c r="F7" s="25" t="s">
        <v>77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</row>
  </sheetData>
  <mergeCells count="25">
    <mergeCell ref="L6"/>
    <mergeCell ref="M6"/>
    <mergeCell ref="L5:M5"/>
    <mergeCell ref="B4:F4"/>
    <mergeCell ref="B5:B6"/>
    <mergeCell ref="C5:C6"/>
    <mergeCell ref="D5:D6"/>
    <mergeCell ref="E5:E6"/>
    <mergeCell ref="F5:F6"/>
    <mergeCell ref="C1:Q1"/>
    <mergeCell ref="C2:Q2"/>
    <mergeCell ref="C3:Q3"/>
    <mergeCell ref="G5:G6"/>
    <mergeCell ref="H5:H6"/>
    <mergeCell ref="I5:I6"/>
    <mergeCell ref="G4:I4"/>
    <mergeCell ref="J4:M4"/>
    <mergeCell ref="N5:N6"/>
    <mergeCell ref="O5:O6"/>
    <mergeCell ref="P5:P6"/>
    <mergeCell ref="Q5:Q6"/>
    <mergeCell ref="N4:Q4"/>
    <mergeCell ref="J6"/>
    <mergeCell ref="K6"/>
    <mergeCell ref="J5:K5"/>
  </mergeCells>
  <printOptions horizontalCentered="1" verticalCentered="1"/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"/>
  <sheetViews>
    <sheetView rightToLeft="1" view="pageBreakPreview" topLeftCell="A3" zoomScaleNormal="100" zoomScaleSheetLayoutView="100" workbookViewId="0">
      <selection activeCell="P9" sqref="P9"/>
    </sheetView>
  </sheetViews>
  <sheetFormatPr defaultRowHeight="18.75" x14ac:dyDescent="0.45"/>
  <cols>
    <col min="1" max="1" width="3.5703125" style="1" customWidth="1"/>
    <col min="2" max="2" width="24.7109375" style="1" customWidth="1"/>
    <col min="3" max="3" width="18.85546875" style="1" bestFit="1" customWidth="1"/>
    <col min="4" max="4" width="13.42578125" style="1" bestFit="1" customWidth="1"/>
    <col min="5" max="5" width="12" style="1" bestFit="1" customWidth="1"/>
    <col min="6" max="6" width="9.140625" style="1" customWidth="1"/>
    <col min="7" max="10" width="19.42578125" style="1" bestFit="1" customWidth="1"/>
    <col min="11" max="11" width="13.140625" style="1" customWidth="1"/>
    <col min="12" max="12" width="3.5703125" style="1" customWidth="1"/>
    <col min="13" max="16384" width="9.140625" style="1"/>
  </cols>
  <sheetData>
    <row r="1" spans="2:11" ht="24" x14ac:dyDescent="0.45">
      <c r="B1" s="28"/>
      <c r="C1" s="160" t="s">
        <v>0</v>
      </c>
      <c r="D1" s="160"/>
      <c r="E1" s="160"/>
      <c r="F1" s="160"/>
      <c r="G1" s="160"/>
      <c r="H1" s="160"/>
      <c r="I1" s="160"/>
      <c r="J1" s="160"/>
      <c r="K1" s="161"/>
    </row>
    <row r="2" spans="2:11" ht="24" x14ac:dyDescent="0.45">
      <c r="B2" s="27"/>
      <c r="C2" s="144" t="s">
        <v>1</v>
      </c>
      <c r="D2" s="144"/>
      <c r="E2" s="144"/>
      <c r="F2" s="144"/>
      <c r="G2" s="144"/>
      <c r="H2" s="144"/>
      <c r="I2" s="144"/>
      <c r="J2" s="144"/>
      <c r="K2" s="162"/>
    </row>
    <row r="3" spans="2:11" ht="24" x14ac:dyDescent="0.45">
      <c r="B3" s="29" t="s">
        <v>79</v>
      </c>
      <c r="C3" s="163" t="str">
        <f>سهام!C3</f>
        <v>برای ماه منتهی به 1400/02/31</v>
      </c>
      <c r="D3" s="163"/>
      <c r="E3" s="163"/>
      <c r="F3" s="163"/>
      <c r="G3" s="163"/>
      <c r="H3" s="163"/>
      <c r="I3" s="163"/>
      <c r="J3" s="163"/>
      <c r="K3" s="164"/>
    </row>
    <row r="4" spans="2:11" x14ac:dyDescent="0.45">
      <c r="B4" s="139" t="s">
        <v>35</v>
      </c>
      <c r="C4" s="139" t="s">
        <v>36</v>
      </c>
      <c r="D4" s="139" t="s">
        <v>36</v>
      </c>
      <c r="E4" s="139" t="s">
        <v>36</v>
      </c>
      <c r="F4" s="139" t="s">
        <v>36</v>
      </c>
      <c r="G4" s="139" t="str">
        <f>سهام!C4</f>
        <v>1400/01/31</v>
      </c>
      <c r="H4" s="139" t="s">
        <v>4</v>
      </c>
      <c r="I4" s="139" t="s">
        <v>4</v>
      </c>
      <c r="J4" s="139" t="str">
        <f>سهام!J4</f>
        <v>1400/02/31</v>
      </c>
      <c r="K4" s="139" t="s">
        <v>5</v>
      </c>
    </row>
    <row r="5" spans="2:11" ht="39" customHeight="1" x14ac:dyDescent="0.45">
      <c r="B5" s="139" t="s">
        <v>35</v>
      </c>
      <c r="C5" s="139" t="s">
        <v>37</v>
      </c>
      <c r="D5" s="139" t="s">
        <v>38</v>
      </c>
      <c r="E5" s="139" t="s">
        <v>39</v>
      </c>
      <c r="F5" s="139" t="s">
        <v>24</v>
      </c>
      <c r="G5" s="139" t="s">
        <v>40</v>
      </c>
      <c r="H5" s="139" t="s">
        <v>41</v>
      </c>
      <c r="I5" s="139" t="s">
        <v>42</v>
      </c>
      <c r="J5" s="139" t="s">
        <v>40</v>
      </c>
      <c r="K5" s="165" t="s">
        <v>34</v>
      </c>
    </row>
    <row r="6" spans="2:11" ht="39" customHeight="1" x14ac:dyDescent="0.45">
      <c r="B6" s="59" t="s">
        <v>43</v>
      </c>
      <c r="C6" s="3" t="s">
        <v>121</v>
      </c>
      <c r="D6" s="59" t="s">
        <v>90</v>
      </c>
      <c r="E6" s="59" t="s">
        <v>117</v>
      </c>
      <c r="F6" s="3">
        <v>10</v>
      </c>
      <c r="G6" s="119">
        <v>10000000</v>
      </c>
      <c r="H6" s="119">
        <v>101973927119</v>
      </c>
      <c r="I6" s="119">
        <v>90313761342</v>
      </c>
      <c r="J6" s="119">
        <v>11670165777</v>
      </c>
      <c r="K6" s="116">
        <v>1.6000000000000001E-3</v>
      </c>
    </row>
    <row r="7" spans="2:11" ht="39" customHeight="1" x14ac:dyDescent="0.45">
      <c r="B7" s="59" t="s">
        <v>43</v>
      </c>
      <c r="C7" s="3" t="s">
        <v>122</v>
      </c>
      <c r="D7" s="59" t="s">
        <v>90</v>
      </c>
      <c r="E7" s="59" t="s">
        <v>91</v>
      </c>
      <c r="F7" s="3">
        <v>10</v>
      </c>
      <c r="G7" s="119">
        <v>76251850615</v>
      </c>
      <c r="H7" s="119">
        <v>41479202534</v>
      </c>
      <c r="I7" s="119">
        <v>116074884108</v>
      </c>
      <c r="J7" s="119">
        <v>1656169041</v>
      </c>
      <c r="K7" s="116">
        <v>2.0000000000000001E-4</v>
      </c>
    </row>
    <row r="8" spans="2:11" ht="39" customHeight="1" x14ac:dyDescent="0.45">
      <c r="B8" s="59" t="s">
        <v>43</v>
      </c>
      <c r="C8" s="3" t="s">
        <v>123</v>
      </c>
      <c r="D8" s="59" t="s">
        <v>90</v>
      </c>
      <c r="E8" s="59" t="s">
        <v>128</v>
      </c>
      <c r="F8" s="3">
        <v>10</v>
      </c>
      <c r="G8" s="119">
        <v>0</v>
      </c>
      <c r="H8" s="119">
        <v>20836751464</v>
      </c>
      <c r="I8" s="119">
        <v>19537203122</v>
      </c>
      <c r="J8" s="119">
        <v>1299548342</v>
      </c>
      <c r="K8" s="116">
        <v>2.0000000000000001E-4</v>
      </c>
    </row>
    <row r="9" spans="2:11" ht="39" customHeight="1" x14ac:dyDescent="0.45">
      <c r="B9" s="59" t="s">
        <v>43</v>
      </c>
      <c r="C9" s="3" t="s">
        <v>124</v>
      </c>
      <c r="D9" s="59" t="s">
        <v>90</v>
      </c>
      <c r="E9" s="59" t="s">
        <v>128</v>
      </c>
      <c r="F9" s="3">
        <v>10</v>
      </c>
      <c r="G9" s="119">
        <v>0</v>
      </c>
      <c r="H9" s="119">
        <v>1135481983</v>
      </c>
      <c r="I9" s="119">
        <v>0</v>
      </c>
      <c r="J9" s="119">
        <v>1135481983</v>
      </c>
      <c r="K9" s="116">
        <v>2.0000000000000001E-4</v>
      </c>
    </row>
    <row r="10" spans="2:11" ht="39" customHeight="1" x14ac:dyDescent="0.45">
      <c r="B10" s="59" t="s">
        <v>43</v>
      </c>
      <c r="C10" s="3" t="s">
        <v>125</v>
      </c>
      <c r="D10" s="59" t="s">
        <v>90</v>
      </c>
      <c r="E10" s="59" t="s">
        <v>117</v>
      </c>
      <c r="F10" s="3">
        <v>10</v>
      </c>
      <c r="G10" s="119">
        <v>10000000</v>
      </c>
      <c r="H10" s="119">
        <v>112267744272</v>
      </c>
      <c r="I10" s="119">
        <v>111534327506</v>
      </c>
      <c r="J10" s="119">
        <v>743416766</v>
      </c>
      <c r="K10" s="116">
        <v>1E-4</v>
      </c>
    </row>
    <row r="11" spans="2:11" ht="39" customHeight="1" x14ac:dyDescent="0.45">
      <c r="B11" s="59" t="s">
        <v>43</v>
      </c>
      <c r="C11" s="3" t="s">
        <v>126</v>
      </c>
      <c r="D11" s="59" t="s">
        <v>90</v>
      </c>
      <c r="E11" s="59" t="s">
        <v>128</v>
      </c>
      <c r="F11" s="3">
        <v>10</v>
      </c>
      <c r="G11" s="119">
        <v>0</v>
      </c>
      <c r="H11" s="119">
        <v>472971602</v>
      </c>
      <c r="I11" s="119">
        <v>0</v>
      </c>
      <c r="J11" s="119">
        <v>472971602</v>
      </c>
      <c r="K11" s="116">
        <v>1E-4</v>
      </c>
    </row>
    <row r="12" spans="2:11" ht="39" customHeight="1" x14ac:dyDescent="0.45">
      <c r="B12" s="59" t="s">
        <v>96</v>
      </c>
      <c r="C12" s="3" t="s">
        <v>127</v>
      </c>
      <c r="D12" s="59" t="s">
        <v>90</v>
      </c>
      <c r="E12" s="59" t="s">
        <v>107</v>
      </c>
      <c r="F12" s="3">
        <v>10</v>
      </c>
      <c r="G12" s="119">
        <v>268665</v>
      </c>
      <c r="H12" s="119">
        <v>0</v>
      </c>
      <c r="I12" s="119">
        <v>0</v>
      </c>
      <c r="J12" s="119">
        <v>268665</v>
      </c>
      <c r="K12" s="59">
        <v>0</v>
      </c>
    </row>
    <row r="13" spans="2:11" ht="21" x14ac:dyDescent="0.55000000000000004">
      <c r="B13" s="166" t="s">
        <v>66</v>
      </c>
      <c r="C13" s="167"/>
      <c r="D13" s="167"/>
      <c r="E13" s="167"/>
      <c r="F13" s="168"/>
      <c r="G13" s="117">
        <f>SUM(G6:G12)</f>
        <v>76272119280</v>
      </c>
      <c r="H13" s="117">
        <f>SUM(H6:H12)</f>
        <v>278166078974</v>
      </c>
      <c r="I13" s="117">
        <f>SUM(I6:I12)</f>
        <v>337460176078</v>
      </c>
      <c r="J13" s="117">
        <f>SUM(J6:J12)</f>
        <v>16978022176</v>
      </c>
      <c r="K13" s="118">
        <f>SUM(K6:K12)</f>
        <v>2.3999999999999998E-3</v>
      </c>
    </row>
    <row r="14" spans="2:11" x14ac:dyDescent="0.45">
      <c r="H14" s="10"/>
    </row>
    <row r="16" spans="2:11" x14ac:dyDescent="0.45">
      <c r="I16" s="63"/>
    </row>
    <row r="17" s="6" customFormat="1" ht="33.75" customHeight="1" x14ac:dyDescent="0.25"/>
    <row r="18" s="6" customFormat="1" ht="33.75" customHeight="1" x14ac:dyDescent="0.25"/>
  </sheetData>
  <mergeCells count="18">
    <mergeCell ref="C1:K1"/>
    <mergeCell ref="C2:K2"/>
    <mergeCell ref="C3:K3"/>
    <mergeCell ref="D5"/>
    <mergeCell ref="E5"/>
    <mergeCell ref="F5"/>
    <mergeCell ref="C4:F4"/>
    <mergeCell ref="J5"/>
    <mergeCell ref="K5"/>
    <mergeCell ref="J4:K4"/>
    <mergeCell ref="G5"/>
    <mergeCell ref="G4"/>
    <mergeCell ref="H5"/>
    <mergeCell ref="I5"/>
    <mergeCell ref="B13:F13"/>
    <mergeCell ref="H4:I4"/>
    <mergeCell ref="B4:B5"/>
    <mergeCell ref="C5"/>
  </mergeCells>
  <printOptions horizontalCentered="1" verticalCentered="1"/>
  <pageMargins left="0.7" right="0.7" top="0.75" bottom="0.75" header="0.3" footer="0.3"/>
  <pageSetup paperSize="9" scale="74" orientation="landscape" r:id="rId1"/>
  <ignoredErrors>
    <ignoredError sqref="C6:C1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K12"/>
  <sheetViews>
    <sheetView rightToLeft="1" view="pageBreakPreview" zoomScaleNormal="100" zoomScaleSheetLayoutView="100" workbookViewId="0">
      <selection activeCell="M10" sqref="M10"/>
    </sheetView>
  </sheetViews>
  <sheetFormatPr defaultRowHeight="18.75" x14ac:dyDescent="0.45"/>
  <cols>
    <col min="1" max="1" width="5" style="1" customWidth="1"/>
    <col min="2" max="2" width="33.140625" style="1" bestFit="1" customWidth="1"/>
    <col min="3" max="3" width="13.85546875" style="1" bestFit="1" customWidth="1"/>
    <col min="4" max="4" width="11.5703125" style="1" bestFit="1" customWidth="1"/>
    <col min="5" max="5" width="9.140625" style="1" customWidth="1"/>
    <col min="6" max="6" width="20.5703125" style="1" bestFit="1" customWidth="1"/>
    <col min="7" max="7" width="12" style="1" bestFit="1" customWidth="1"/>
    <col min="8" max="8" width="20.5703125" style="1" bestFit="1" customWidth="1"/>
    <col min="9" max="9" width="20.7109375" style="1" bestFit="1" customWidth="1"/>
    <col min="10" max="10" width="11.42578125" style="1" bestFit="1" customWidth="1"/>
    <col min="11" max="11" width="20.7109375" style="1" bestFit="1" customWidth="1"/>
    <col min="12" max="12" width="2.85546875" style="1" customWidth="1"/>
    <col min="13" max="13" width="9.140625" style="1"/>
    <col min="14" max="14" width="32.140625" style="1" customWidth="1"/>
    <col min="15" max="16384" width="9.140625" style="1"/>
  </cols>
  <sheetData>
    <row r="1" spans="2:11" ht="24" x14ac:dyDescent="0.45">
      <c r="B1" s="172" t="s">
        <v>0</v>
      </c>
      <c r="C1" s="160"/>
      <c r="D1" s="160"/>
      <c r="E1" s="160"/>
      <c r="F1" s="160"/>
      <c r="G1" s="160"/>
      <c r="H1" s="160"/>
      <c r="I1" s="160"/>
      <c r="J1" s="160"/>
      <c r="K1" s="161"/>
    </row>
    <row r="2" spans="2:11" ht="24" x14ac:dyDescent="0.45">
      <c r="B2" s="173" t="s">
        <v>44</v>
      </c>
      <c r="C2" s="144"/>
      <c r="D2" s="144"/>
      <c r="E2" s="144"/>
      <c r="F2" s="144"/>
      <c r="G2" s="144"/>
      <c r="H2" s="144"/>
      <c r="I2" s="144"/>
      <c r="J2" s="144"/>
      <c r="K2" s="162"/>
    </row>
    <row r="3" spans="2:11" ht="24" x14ac:dyDescent="0.45">
      <c r="B3" s="174" t="str">
        <f>سهام!C3</f>
        <v>برای ماه منتهی به 1400/02/31</v>
      </c>
      <c r="C3" s="163"/>
      <c r="D3" s="163"/>
      <c r="E3" s="163"/>
      <c r="F3" s="163"/>
      <c r="G3" s="163"/>
      <c r="H3" s="163"/>
      <c r="I3" s="163"/>
      <c r="J3" s="163"/>
      <c r="K3" s="164"/>
    </row>
    <row r="4" spans="2:11" ht="24" x14ac:dyDescent="0.45">
      <c r="B4" s="29" t="s">
        <v>79</v>
      </c>
      <c r="C4" s="42"/>
      <c r="D4" s="42"/>
      <c r="E4" s="42"/>
      <c r="F4" s="42"/>
      <c r="G4" s="42"/>
      <c r="H4" s="42"/>
      <c r="I4" s="42"/>
      <c r="J4" s="42"/>
      <c r="K4" s="43"/>
    </row>
    <row r="5" spans="2:11" ht="33" customHeight="1" x14ac:dyDescent="0.45">
      <c r="B5" s="139" t="s">
        <v>45</v>
      </c>
      <c r="C5" s="139" t="s">
        <v>45</v>
      </c>
      <c r="D5" s="139" t="s">
        <v>45</v>
      </c>
      <c r="E5" s="139" t="s">
        <v>45</v>
      </c>
      <c r="F5" s="139" t="s">
        <v>46</v>
      </c>
      <c r="G5" s="139" t="s">
        <v>46</v>
      </c>
      <c r="H5" s="139" t="s">
        <v>46</v>
      </c>
      <c r="I5" s="139" t="s">
        <v>47</v>
      </c>
      <c r="J5" s="139" t="s">
        <v>47</v>
      </c>
      <c r="K5" s="139" t="s">
        <v>47</v>
      </c>
    </row>
    <row r="6" spans="2:11" ht="28.5" customHeight="1" x14ac:dyDescent="0.45">
      <c r="B6" s="139" t="s">
        <v>48</v>
      </c>
      <c r="C6" s="139" t="s">
        <v>49</v>
      </c>
      <c r="D6" s="139" t="s">
        <v>23</v>
      </c>
      <c r="E6" s="139" t="s">
        <v>24</v>
      </c>
      <c r="F6" s="139" t="s">
        <v>50</v>
      </c>
      <c r="G6" s="139" t="s">
        <v>51</v>
      </c>
      <c r="H6" s="139" t="s">
        <v>52</v>
      </c>
      <c r="I6" s="139" t="s">
        <v>50</v>
      </c>
      <c r="J6" s="139" t="s">
        <v>51</v>
      </c>
      <c r="K6" s="139" t="s">
        <v>52</v>
      </c>
    </row>
    <row r="7" spans="2:11" ht="28.5" customHeight="1" x14ac:dyDescent="0.45">
      <c r="B7" s="78" t="s">
        <v>43</v>
      </c>
      <c r="C7" s="78">
        <v>1</v>
      </c>
      <c r="D7" s="103">
        <v>1</v>
      </c>
      <c r="E7" s="78">
        <v>10</v>
      </c>
      <c r="F7" s="82">
        <v>545700648</v>
      </c>
      <c r="G7" s="64">
        <v>0</v>
      </c>
      <c r="H7" s="82">
        <f>F7</f>
        <v>545700648</v>
      </c>
      <c r="I7" s="120">
        <v>2460353142</v>
      </c>
      <c r="J7" s="121">
        <v>0</v>
      </c>
      <c r="K7" s="120">
        <v>2460353142</v>
      </c>
    </row>
    <row r="8" spans="2:11" ht="28.5" customHeight="1" x14ac:dyDescent="0.45">
      <c r="B8" s="78" t="s">
        <v>43</v>
      </c>
      <c r="C8" s="78">
        <v>31</v>
      </c>
      <c r="D8" s="103">
        <v>31</v>
      </c>
      <c r="E8" s="78">
        <v>10</v>
      </c>
      <c r="F8" s="82">
        <v>84931</v>
      </c>
      <c r="G8" s="64">
        <v>0</v>
      </c>
      <c r="H8" s="82">
        <f t="shared" ref="H8:H9" si="0">F8</f>
        <v>84931</v>
      </c>
      <c r="I8" s="120">
        <v>84931</v>
      </c>
      <c r="J8" s="121">
        <v>0</v>
      </c>
      <c r="K8" s="120">
        <v>84931</v>
      </c>
    </row>
    <row r="9" spans="2:11" ht="28.5" customHeight="1" x14ac:dyDescent="0.45">
      <c r="B9" s="78" t="s">
        <v>43</v>
      </c>
      <c r="C9" s="78">
        <v>31</v>
      </c>
      <c r="D9" s="103">
        <v>31</v>
      </c>
      <c r="E9" s="78">
        <v>10</v>
      </c>
      <c r="F9" s="82">
        <v>84931</v>
      </c>
      <c r="G9" s="64">
        <v>0</v>
      </c>
      <c r="H9" s="82">
        <f t="shared" si="0"/>
        <v>84931</v>
      </c>
      <c r="I9" s="120">
        <v>84931</v>
      </c>
      <c r="J9" s="121">
        <v>0</v>
      </c>
      <c r="K9" s="120">
        <v>84931</v>
      </c>
    </row>
    <row r="10" spans="2:11" ht="28.5" customHeight="1" x14ac:dyDescent="0.45">
      <c r="B10" s="78" t="s">
        <v>111</v>
      </c>
      <c r="C10" s="78">
        <v>30</v>
      </c>
      <c r="D10" s="79" t="s">
        <v>114</v>
      </c>
      <c r="E10" s="78">
        <v>18.829999999999998</v>
      </c>
      <c r="F10" s="82">
        <v>75339987</v>
      </c>
      <c r="G10" s="64">
        <v>0</v>
      </c>
      <c r="H10" s="82">
        <f>F10</f>
        <v>75339987</v>
      </c>
      <c r="I10" s="120">
        <v>388664648</v>
      </c>
      <c r="J10" s="121">
        <v>0</v>
      </c>
      <c r="K10" s="120">
        <v>388664648</v>
      </c>
    </row>
    <row r="11" spans="2:11" ht="28.5" customHeight="1" x14ac:dyDescent="0.45">
      <c r="B11" s="78" t="s">
        <v>96</v>
      </c>
      <c r="C11" s="78">
        <v>1</v>
      </c>
      <c r="D11" s="78">
        <v>30</v>
      </c>
      <c r="E11" s="78">
        <v>10</v>
      </c>
      <c r="F11" s="82">
        <v>0</v>
      </c>
      <c r="G11" s="64">
        <v>0</v>
      </c>
      <c r="H11" s="64">
        <v>0</v>
      </c>
      <c r="I11" s="120">
        <v>10810</v>
      </c>
      <c r="J11" s="121">
        <v>0</v>
      </c>
      <c r="K11" s="120">
        <v>10810</v>
      </c>
    </row>
    <row r="12" spans="2:11" ht="36.75" customHeight="1" x14ac:dyDescent="0.45">
      <c r="B12" s="169" t="s">
        <v>66</v>
      </c>
      <c r="C12" s="170"/>
      <c r="D12" s="170"/>
      <c r="E12" s="171"/>
      <c r="F12" s="65">
        <f>SUM(F7:F11)</f>
        <v>621210497</v>
      </c>
      <c r="G12" s="115">
        <v>0</v>
      </c>
      <c r="H12" s="65">
        <f>SUM(H7:H11)</f>
        <v>621210497</v>
      </c>
      <c r="I12" s="65">
        <f>SUM(I7:I11)</f>
        <v>2849198462</v>
      </c>
      <c r="J12" s="64">
        <f>SUM(J7:J11)</f>
        <v>0</v>
      </c>
      <c r="K12" s="65">
        <f>SUM(K7:K11)</f>
        <v>2849198462</v>
      </c>
    </row>
  </sheetData>
  <mergeCells count="17">
    <mergeCell ref="C6"/>
    <mergeCell ref="D6"/>
    <mergeCell ref="E6"/>
    <mergeCell ref="B5:E5"/>
    <mergeCell ref="B12:E12"/>
    <mergeCell ref="B1:K1"/>
    <mergeCell ref="B2:K2"/>
    <mergeCell ref="B3:K3"/>
    <mergeCell ref="J6"/>
    <mergeCell ref="K6"/>
    <mergeCell ref="I5:K5"/>
    <mergeCell ref="F6"/>
    <mergeCell ref="G6"/>
    <mergeCell ref="H6"/>
    <mergeCell ref="F5:H5"/>
    <mergeCell ref="I6"/>
    <mergeCell ref="B6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"/>
  <sheetViews>
    <sheetView rightToLeft="1" view="pageBreakPreview" zoomScaleNormal="100" zoomScaleSheetLayoutView="100" workbookViewId="0">
      <selection activeCell="N13" sqref="N13"/>
    </sheetView>
  </sheetViews>
  <sheetFormatPr defaultRowHeight="18.75" x14ac:dyDescent="0.45"/>
  <cols>
    <col min="1" max="1" width="5" style="1" customWidth="1"/>
    <col min="2" max="2" width="27.42578125" style="1" customWidth="1"/>
    <col min="3" max="3" width="12.42578125" style="1" customWidth="1"/>
    <col min="4" max="4" width="14.7109375" style="1" customWidth="1"/>
    <col min="5" max="5" width="11" style="1" customWidth="1"/>
    <col min="6" max="6" width="17" style="1" bestFit="1" customWidth="1"/>
    <col min="7" max="7" width="17.28515625" style="1" bestFit="1" customWidth="1"/>
    <col min="8" max="8" width="19.28515625" style="1" customWidth="1"/>
    <col min="9" max="9" width="17.28515625" style="1" customWidth="1"/>
    <col min="10" max="10" width="17.42578125" style="1" customWidth="1"/>
    <col min="11" max="11" width="17" style="1" customWidth="1"/>
    <col min="12" max="12" width="7.140625" style="1" customWidth="1"/>
    <col min="13" max="16384" width="9.140625" style="1"/>
  </cols>
  <sheetData>
    <row r="1" spans="2:11" ht="24" x14ac:dyDescent="0.45">
      <c r="B1" s="28"/>
      <c r="C1" s="160" t="s">
        <v>0</v>
      </c>
      <c r="D1" s="160"/>
      <c r="E1" s="160"/>
      <c r="F1" s="160"/>
      <c r="G1" s="160"/>
      <c r="H1" s="160"/>
      <c r="I1" s="160"/>
      <c r="J1" s="160"/>
      <c r="K1" s="161"/>
    </row>
    <row r="2" spans="2:11" ht="24" x14ac:dyDescent="0.45">
      <c r="B2" s="27"/>
      <c r="C2" s="144" t="s">
        <v>44</v>
      </c>
      <c r="D2" s="144"/>
      <c r="E2" s="144"/>
      <c r="F2" s="144"/>
      <c r="G2" s="144"/>
      <c r="H2" s="144"/>
      <c r="I2" s="144"/>
      <c r="J2" s="144"/>
      <c r="K2" s="162"/>
    </row>
    <row r="3" spans="2:11" ht="24" x14ac:dyDescent="0.45">
      <c r="B3" s="29" t="s">
        <v>79</v>
      </c>
      <c r="C3" s="163" t="str">
        <f>سهام!C3</f>
        <v>برای ماه منتهی به 1400/02/31</v>
      </c>
      <c r="D3" s="163"/>
      <c r="E3" s="163"/>
      <c r="F3" s="163"/>
      <c r="G3" s="163"/>
      <c r="H3" s="163"/>
      <c r="I3" s="163"/>
      <c r="J3" s="163"/>
      <c r="K3" s="164"/>
    </row>
    <row r="4" spans="2:11" x14ac:dyDescent="0.45">
      <c r="B4" s="139" t="s">
        <v>2</v>
      </c>
      <c r="C4" s="139" t="s">
        <v>53</v>
      </c>
      <c r="D4" s="139" t="s">
        <v>53</v>
      </c>
      <c r="E4" s="139" t="s">
        <v>53</v>
      </c>
      <c r="F4" s="139" t="s">
        <v>46</v>
      </c>
      <c r="G4" s="139" t="s">
        <v>46</v>
      </c>
      <c r="H4" s="139" t="s">
        <v>46</v>
      </c>
      <c r="I4" s="139" t="s">
        <v>47</v>
      </c>
      <c r="J4" s="139" t="s">
        <v>47</v>
      </c>
      <c r="K4" s="139" t="s">
        <v>47</v>
      </c>
    </row>
    <row r="5" spans="2:11" ht="37.5" x14ac:dyDescent="0.45">
      <c r="B5" s="139" t="s">
        <v>2</v>
      </c>
      <c r="C5" s="139" t="s">
        <v>54</v>
      </c>
      <c r="D5" s="19" t="s">
        <v>55</v>
      </c>
      <c r="E5" s="165" t="s">
        <v>56</v>
      </c>
      <c r="F5" s="165" t="s">
        <v>57</v>
      </c>
      <c r="G5" s="165" t="s">
        <v>51</v>
      </c>
      <c r="H5" s="165" t="s">
        <v>58</v>
      </c>
      <c r="I5" s="165" t="s">
        <v>57</v>
      </c>
      <c r="J5" s="165" t="s">
        <v>51</v>
      </c>
      <c r="K5" s="165" t="s">
        <v>58</v>
      </c>
    </row>
    <row r="6" spans="2:11" x14ac:dyDescent="0.45">
      <c r="B6" s="101" t="s">
        <v>100</v>
      </c>
      <c r="C6" s="80" t="s">
        <v>129</v>
      </c>
      <c r="D6" s="80">
        <v>217152675</v>
      </c>
      <c r="E6" s="80">
        <v>1300</v>
      </c>
      <c r="F6" s="80">
        <v>282298477500</v>
      </c>
      <c r="G6" s="46">
        <v>-22263286869</v>
      </c>
      <c r="H6" s="80">
        <v>260035190631</v>
      </c>
      <c r="I6" s="80">
        <v>282298477500</v>
      </c>
      <c r="J6" s="46">
        <v>-22263286869</v>
      </c>
      <c r="K6" s="80">
        <v>260035190631</v>
      </c>
    </row>
    <row r="7" spans="2:11" x14ac:dyDescent="0.45">
      <c r="B7" s="101" t="s">
        <v>98</v>
      </c>
      <c r="C7" s="80" t="s">
        <v>108</v>
      </c>
      <c r="D7" s="80">
        <v>32892153</v>
      </c>
      <c r="E7" s="80">
        <v>900</v>
      </c>
      <c r="F7" s="80">
        <v>0</v>
      </c>
      <c r="G7" s="80">
        <v>0</v>
      </c>
      <c r="H7" s="80">
        <v>0</v>
      </c>
      <c r="I7" s="80">
        <v>29602937700</v>
      </c>
      <c r="J7" s="46">
        <v>-20262107</v>
      </c>
      <c r="K7" s="80">
        <v>29582675593</v>
      </c>
    </row>
    <row r="8" spans="2:11" x14ac:dyDescent="0.45">
      <c r="B8" s="101" t="s">
        <v>99</v>
      </c>
      <c r="C8" s="80" t="s">
        <v>109</v>
      </c>
      <c r="D8" s="80">
        <v>9299835</v>
      </c>
      <c r="E8" s="80">
        <v>1100</v>
      </c>
      <c r="F8" s="80">
        <v>0</v>
      </c>
      <c r="G8" s="80">
        <v>0</v>
      </c>
      <c r="H8" s="80">
        <v>0</v>
      </c>
      <c r="I8" s="80">
        <v>10229818500</v>
      </c>
      <c r="J8" s="46">
        <v>0</v>
      </c>
      <c r="K8" s="80">
        <v>10229818500</v>
      </c>
    </row>
    <row r="9" spans="2:11" x14ac:dyDescent="0.45">
      <c r="B9" s="101" t="s">
        <v>102</v>
      </c>
      <c r="C9" s="80" t="s">
        <v>116</v>
      </c>
      <c r="D9" s="80">
        <v>3561491</v>
      </c>
      <c r="E9" s="80">
        <v>500</v>
      </c>
      <c r="F9" s="80">
        <v>0</v>
      </c>
      <c r="G9" s="80">
        <v>0</v>
      </c>
      <c r="H9" s="80">
        <v>0</v>
      </c>
      <c r="I9" s="80">
        <v>1780745500</v>
      </c>
      <c r="J9" s="46">
        <v>-182780884</v>
      </c>
      <c r="K9" s="80">
        <v>1597964616</v>
      </c>
    </row>
    <row r="10" spans="2:11" x14ac:dyDescent="0.45">
      <c r="B10" s="101" t="s">
        <v>101</v>
      </c>
      <c r="C10" s="80" t="s">
        <v>115</v>
      </c>
      <c r="D10" s="80">
        <v>27201797</v>
      </c>
      <c r="E10" s="80">
        <v>30</v>
      </c>
      <c r="F10" s="80">
        <v>0</v>
      </c>
      <c r="G10" s="80">
        <v>0</v>
      </c>
      <c r="H10" s="80">
        <v>0</v>
      </c>
      <c r="I10" s="80">
        <v>816053910</v>
      </c>
      <c r="J10" s="46">
        <v>0</v>
      </c>
      <c r="K10" s="80">
        <v>816053910</v>
      </c>
    </row>
    <row r="11" spans="2:11" x14ac:dyDescent="0.45">
      <c r="B11" s="101" t="s">
        <v>105</v>
      </c>
      <c r="C11" s="80" t="s">
        <v>110</v>
      </c>
      <c r="D11" s="80">
        <v>2984</v>
      </c>
      <c r="E11" s="80">
        <v>900</v>
      </c>
      <c r="F11" s="80">
        <v>0</v>
      </c>
      <c r="G11" s="80">
        <v>0</v>
      </c>
      <c r="H11" s="80">
        <v>0</v>
      </c>
      <c r="I11" s="80">
        <v>2685600</v>
      </c>
      <c r="J11" s="46">
        <v>-57600</v>
      </c>
      <c r="K11" s="80">
        <v>2628000</v>
      </c>
    </row>
    <row r="12" spans="2:11" ht="24" x14ac:dyDescent="0.45">
      <c r="B12" s="175" t="s">
        <v>66</v>
      </c>
      <c r="C12" s="176"/>
      <c r="D12" s="176"/>
      <c r="E12" s="177"/>
      <c r="F12" s="16">
        <f>SUM(F6:F11)</f>
        <v>282298477500</v>
      </c>
      <c r="G12" s="46">
        <f>SUM(G6:G11)</f>
        <v>-22263286869</v>
      </c>
      <c r="H12" s="16">
        <f t="shared" ref="H12" si="0">SUM(H6:H11)</f>
        <v>260035190631</v>
      </c>
      <c r="I12" s="16">
        <f>SUM(I6:I11)</f>
        <v>324730718710</v>
      </c>
      <c r="J12" s="46">
        <f>SUM(J6:J11)</f>
        <v>-22466387460</v>
      </c>
      <c r="K12" s="16">
        <f>SUM(K6:K11)</f>
        <v>302264331250</v>
      </c>
    </row>
  </sheetData>
  <mergeCells count="16">
    <mergeCell ref="B12:E12"/>
    <mergeCell ref="B4:B5"/>
    <mergeCell ref="C5"/>
    <mergeCell ref="E5"/>
    <mergeCell ref="C4:E4"/>
    <mergeCell ref="C1:K1"/>
    <mergeCell ref="C2:K2"/>
    <mergeCell ref="C3:K3"/>
    <mergeCell ref="J5"/>
    <mergeCell ref="K5"/>
    <mergeCell ref="I4:K4"/>
    <mergeCell ref="F5"/>
    <mergeCell ref="G5"/>
    <mergeCell ref="H5"/>
    <mergeCell ref="F4:H4"/>
    <mergeCell ref="I5"/>
  </mergeCells>
  <printOptions horizontalCentered="1" verticalCentered="1"/>
  <pageMargins left="0.7" right="0.7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7"/>
  <sheetViews>
    <sheetView rightToLeft="1" view="pageBreakPreview" zoomScale="80" zoomScaleNormal="100" zoomScaleSheetLayoutView="80" workbookViewId="0">
      <selection activeCell="F20" sqref="F20"/>
    </sheetView>
  </sheetViews>
  <sheetFormatPr defaultRowHeight="18.75" x14ac:dyDescent="0.45"/>
  <cols>
    <col min="1" max="1" width="9.140625" style="1"/>
    <col min="2" max="2" width="29.140625" style="1" customWidth="1"/>
    <col min="3" max="3" width="13.5703125" style="1" customWidth="1"/>
    <col min="4" max="4" width="19.28515625" style="1" bestFit="1" customWidth="1"/>
    <col min="5" max="5" width="20.42578125" style="1" bestFit="1" customWidth="1"/>
    <col min="6" max="6" width="20.85546875" style="1" bestFit="1" customWidth="1"/>
    <col min="7" max="7" width="13.85546875" style="1" customWidth="1"/>
    <col min="8" max="8" width="20.42578125" style="1" bestFit="1" customWidth="1"/>
    <col min="9" max="9" width="20.85546875" style="1" bestFit="1" customWidth="1"/>
    <col min="10" max="10" width="19.42578125" style="1" bestFit="1" customWidth="1"/>
    <col min="11" max="11" width="9.140625" style="1" customWidth="1"/>
    <col min="12" max="14" width="9.140625" style="1"/>
    <col min="15" max="17" width="15.140625" style="1" bestFit="1" customWidth="1"/>
    <col min="18" max="16384" width="9.140625" style="1"/>
  </cols>
  <sheetData>
    <row r="1" spans="2:17" ht="24" x14ac:dyDescent="0.45">
      <c r="B1" s="172" t="s">
        <v>0</v>
      </c>
      <c r="C1" s="160"/>
      <c r="D1" s="160"/>
      <c r="E1" s="160"/>
      <c r="F1" s="160"/>
      <c r="G1" s="160"/>
      <c r="H1" s="160"/>
      <c r="I1" s="160"/>
      <c r="J1" s="161"/>
    </row>
    <row r="2" spans="2:17" ht="24" x14ac:dyDescent="0.45">
      <c r="B2" s="173" t="s">
        <v>44</v>
      </c>
      <c r="C2" s="144"/>
      <c r="D2" s="144"/>
      <c r="E2" s="144"/>
      <c r="F2" s="144"/>
      <c r="G2" s="144"/>
      <c r="H2" s="144"/>
      <c r="I2" s="144"/>
      <c r="J2" s="162"/>
    </row>
    <row r="3" spans="2:17" ht="24" x14ac:dyDescent="0.45">
      <c r="B3" s="174" t="str">
        <f>سهام!C3</f>
        <v>برای ماه منتهی به 1400/02/31</v>
      </c>
      <c r="C3" s="163"/>
      <c r="D3" s="163"/>
      <c r="E3" s="163"/>
      <c r="F3" s="163"/>
      <c r="G3" s="163"/>
      <c r="H3" s="163"/>
      <c r="I3" s="163"/>
      <c r="J3" s="164"/>
    </row>
    <row r="4" spans="2:17" ht="24" x14ac:dyDescent="0.45">
      <c r="B4" s="29" t="s">
        <v>79</v>
      </c>
      <c r="C4" s="34"/>
      <c r="D4" s="34"/>
      <c r="E4" s="34"/>
      <c r="F4" s="34"/>
      <c r="G4" s="34"/>
      <c r="H4" s="34"/>
      <c r="I4" s="34"/>
      <c r="J4" s="35"/>
    </row>
    <row r="5" spans="2:17" x14ac:dyDescent="0.45">
      <c r="B5" s="139" t="s">
        <v>2</v>
      </c>
      <c r="C5" s="139" t="s">
        <v>46</v>
      </c>
      <c r="D5" s="139" t="s">
        <v>46</v>
      </c>
      <c r="E5" s="139" t="s">
        <v>46</v>
      </c>
      <c r="F5" s="139" t="s">
        <v>46</v>
      </c>
      <c r="G5" s="139" t="s">
        <v>47</v>
      </c>
      <c r="H5" s="139" t="s">
        <v>47</v>
      </c>
      <c r="I5" s="139" t="s">
        <v>47</v>
      </c>
      <c r="J5" s="139" t="s">
        <v>47</v>
      </c>
    </row>
    <row r="6" spans="2:17" ht="37.5" x14ac:dyDescent="0.45">
      <c r="B6" s="139" t="s">
        <v>2</v>
      </c>
      <c r="C6" s="105" t="s">
        <v>6</v>
      </c>
      <c r="D6" s="105" t="s">
        <v>8</v>
      </c>
      <c r="E6" s="105" t="s">
        <v>59</v>
      </c>
      <c r="F6" s="106" t="s">
        <v>60</v>
      </c>
      <c r="G6" s="139" t="s">
        <v>6</v>
      </c>
      <c r="H6" s="18" t="s">
        <v>8</v>
      </c>
      <c r="I6" s="139" t="s">
        <v>59</v>
      </c>
      <c r="J6" s="165" t="s">
        <v>60</v>
      </c>
    </row>
    <row r="7" spans="2:17" ht="27" customHeight="1" x14ac:dyDescent="0.45">
      <c r="B7" s="107" t="s">
        <v>99</v>
      </c>
      <c r="C7" s="46">
        <v>9683835</v>
      </c>
      <c r="D7" s="46">
        <v>239976587077</v>
      </c>
      <c r="E7" s="46">
        <v>241254852083</v>
      </c>
      <c r="F7" s="46">
        <v>-1278265005</v>
      </c>
      <c r="G7" s="46">
        <v>9683835</v>
      </c>
      <c r="H7" s="46">
        <v>239976587077</v>
      </c>
      <c r="I7" s="46">
        <v>219068168344</v>
      </c>
      <c r="J7" s="46">
        <v>20908418733</v>
      </c>
      <c r="O7" s="14"/>
      <c r="Q7" s="14"/>
    </row>
    <row r="8" spans="2:17" ht="27" customHeight="1" x14ac:dyDescent="0.45">
      <c r="B8" s="107" t="s">
        <v>105</v>
      </c>
      <c r="C8" s="46">
        <v>68984</v>
      </c>
      <c r="D8" s="46">
        <v>10126254745</v>
      </c>
      <c r="E8" s="46">
        <v>10129563460</v>
      </c>
      <c r="F8" s="46">
        <v>-3308714</v>
      </c>
      <c r="G8" s="46">
        <v>68984</v>
      </c>
      <c r="H8" s="46">
        <v>10126254745</v>
      </c>
      <c r="I8" s="46">
        <v>10020040053</v>
      </c>
      <c r="J8" s="46">
        <v>106214692</v>
      </c>
      <c r="P8" s="14"/>
    </row>
    <row r="9" spans="2:17" ht="27" customHeight="1" x14ac:dyDescent="0.45">
      <c r="B9" s="107" t="s">
        <v>102</v>
      </c>
      <c r="C9" s="46">
        <v>3602373</v>
      </c>
      <c r="D9" s="46">
        <v>45499388884</v>
      </c>
      <c r="E9" s="46">
        <v>46399297683</v>
      </c>
      <c r="F9" s="46">
        <v>-899908798</v>
      </c>
      <c r="G9" s="46">
        <v>3602373</v>
      </c>
      <c r="H9" s="46">
        <v>45499388884</v>
      </c>
      <c r="I9" s="46">
        <v>62038639449</v>
      </c>
      <c r="J9" s="46">
        <v>-16539250564</v>
      </c>
    </row>
    <row r="10" spans="2:17" ht="27" customHeight="1" x14ac:dyDescent="0.45">
      <c r="B10" s="107" t="s">
        <v>101</v>
      </c>
      <c r="C10" s="46">
        <v>168609542</v>
      </c>
      <c r="D10" s="46">
        <v>335783427704</v>
      </c>
      <c r="E10" s="46">
        <v>366364057477</v>
      </c>
      <c r="F10" s="46">
        <v>-30580629772</v>
      </c>
      <c r="G10" s="46">
        <v>168609542</v>
      </c>
      <c r="H10" s="46">
        <v>335783427704</v>
      </c>
      <c r="I10" s="46">
        <v>370388992525</v>
      </c>
      <c r="J10" s="46">
        <v>-34605564820</v>
      </c>
    </row>
    <row r="11" spans="2:17" ht="27" customHeight="1" x14ac:dyDescent="0.45">
      <c r="B11" s="107" t="s">
        <v>98</v>
      </c>
      <c r="C11" s="46">
        <v>77524460</v>
      </c>
      <c r="D11" s="46">
        <v>543265841911</v>
      </c>
      <c r="E11" s="46">
        <v>550543005500</v>
      </c>
      <c r="F11" s="46">
        <v>-7277163588</v>
      </c>
      <c r="G11" s="46">
        <v>77524460</v>
      </c>
      <c r="H11" s="46">
        <v>543265841911</v>
      </c>
      <c r="I11" s="46">
        <v>603318662404</v>
      </c>
      <c r="J11" s="46">
        <v>-60052820492</v>
      </c>
    </row>
    <row r="12" spans="2:17" ht="27" customHeight="1" x14ac:dyDescent="0.45">
      <c r="B12" s="107" t="s">
        <v>100</v>
      </c>
      <c r="C12" s="46">
        <v>298216662</v>
      </c>
      <c r="D12" s="46">
        <v>2959040872155</v>
      </c>
      <c r="E12" s="46">
        <v>3810313009712</v>
      </c>
      <c r="F12" s="46">
        <v>-851272137556</v>
      </c>
      <c r="G12" s="46">
        <v>298216662</v>
      </c>
      <c r="H12" s="46">
        <v>2959040872155</v>
      </c>
      <c r="I12" s="46">
        <v>4100050807572</v>
      </c>
      <c r="J12" s="46">
        <v>-1141009935416</v>
      </c>
      <c r="P12" s="14"/>
    </row>
    <row r="13" spans="2:17" ht="27" customHeight="1" x14ac:dyDescent="0.45">
      <c r="B13" s="107" t="s">
        <v>118</v>
      </c>
      <c r="C13" s="46">
        <v>372171560</v>
      </c>
      <c r="D13" s="46">
        <v>2711068693088</v>
      </c>
      <c r="E13" s="46">
        <v>4388286773449</v>
      </c>
      <c r="F13" s="46">
        <v>-1677218080360</v>
      </c>
      <c r="G13" s="46">
        <v>372171560</v>
      </c>
      <c r="H13" s="46">
        <v>2711068693088</v>
      </c>
      <c r="I13" s="46">
        <v>4327983071240</v>
      </c>
      <c r="J13" s="46">
        <v>-1616914378151</v>
      </c>
    </row>
    <row r="14" spans="2:17" ht="27" customHeight="1" x14ac:dyDescent="0.45">
      <c r="B14" s="107" t="s">
        <v>111</v>
      </c>
      <c r="C14" s="46">
        <v>0</v>
      </c>
      <c r="D14" s="46">
        <v>0</v>
      </c>
      <c r="E14" s="46">
        <v>-29020012</v>
      </c>
      <c r="F14" s="46">
        <v>-29020012</v>
      </c>
      <c r="G14" s="46">
        <v>0</v>
      </c>
      <c r="H14" s="46">
        <v>0</v>
      </c>
      <c r="I14" s="46">
        <v>0</v>
      </c>
      <c r="J14" s="46">
        <v>0</v>
      </c>
    </row>
    <row r="15" spans="2:17" ht="33.75" customHeight="1" x14ac:dyDescent="0.55000000000000004">
      <c r="B15" s="178" t="s">
        <v>66</v>
      </c>
      <c r="C15" s="179"/>
      <c r="D15" s="16">
        <f>SUM(D7:D14)</f>
        <v>6844761065564</v>
      </c>
      <c r="E15" s="17">
        <f>SUM(E7:E14)</f>
        <v>9413261539352</v>
      </c>
      <c r="F15" s="17">
        <f>SUM(F7:F14)</f>
        <v>-2568558513805</v>
      </c>
      <c r="G15" s="26"/>
      <c r="H15" s="17">
        <f>SUM(H7:H14)</f>
        <v>6844761065564</v>
      </c>
      <c r="I15" s="17">
        <f>SUM(I7:I14)</f>
        <v>9692868381587</v>
      </c>
      <c r="J15" s="17">
        <f>SUM(J7:J14)</f>
        <v>-2848107316018</v>
      </c>
    </row>
    <row r="17" spans="3:7" x14ac:dyDescent="0.45">
      <c r="C17" s="10"/>
      <c r="F17" s="10"/>
      <c r="G17" s="10"/>
    </row>
  </sheetData>
  <sortState ref="B8:J16">
    <sortCondition descending="1" ref="B5"/>
  </sortState>
  <mergeCells count="10">
    <mergeCell ref="B1:J1"/>
    <mergeCell ref="B2:J2"/>
    <mergeCell ref="B3:J3"/>
    <mergeCell ref="B15:C15"/>
    <mergeCell ref="G6"/>
    <mergeCell ref="I6"/>
    <mergeCell ref="J6"/>
    <mergeCell ref="G5:J5"/>
    <mergeCell ref="B5:B6"/>
    <mergeCell ref="C5:F5"/>
  </mergeCells>
  <printOptions horizontalCentered="1" verticalCentered="1"/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 تعدیل قیمت '!Print_Area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زینب یعقوبی</dc:creator>
  <cp:lastModifiedBy>مهدی اسلامی</cp:lastModifiedBy>
  <cp:lastPrinted>2020-07-27T06:00:06Z</cp:lastPrinted>
  <dcterms:created xsi:type="dcterms:W3CDTF">2018-12-22T09:13:23Z</dcterms:created>
  <dcterms:modified xsi:type="dcterms:W3CDTF">2021-05-24T10:05:56Z</dcterms:modified>
</cp:coreProperties>
</file>