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.yaghoubi\Desktop\گوهرفام\گزارش پرتفوی ماهانه\98\دی\"/>
    </mc:Choice>
  </mc:AlternateContent>
  <bookViews>
    <workbookView xWindow="0" yWindow="0" windowWidth="20400" windowHeight="7620" firstSheet="8" activeTab="10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Print_Area" localSheetId="3">' تعدیل قیمت '!$A$1:$I$7</definedName>
    <definedName name="_xlnm.Print_Area" localSheetId="2">'اوراق مشارکت'!$A$1:$U$11</definedName>
    <definedName name="_xlnm.Print_Area" localSheetId="1">تبعی!$A$1:$K$7</definedName>
    <definedName name="_xlnm.Print_Area" localSheetId="14">'جمع درآمدها'!$A$1:$F$11</definedName>
    <definedName name="_xlnm.Print_Area" localSheetId="12">'درآمد سپرده بانکی '!$A$1:$H$8</definedName>
    <definedName name="_xlnm.Print_Area" localSheetId="7">'درآمد سود سهام '!$A$1:$L$8</definedName>
    <definedName name="_xlnm.Print_Area" localSheetId="8">'درآمد ناشی از تغییر قیمت اوراق '!$A$1:$K$19</definedName>
    <definedName name="_xlnm.Print_Area" localSheetId="9">'درآمد ناشی از فروش '!$A$1:$K$20</definedName>
    <definedName name="_xlnm.Print_Area" localSheetId="5">'سپرده '!$A$1:$L$10</definedName>
    <definedName name="_xlnm.Print_Area" localSheetId="11">'سرمایه‌گذاری در اوراق بهادار '!$A$1:$K$13</definedName>
    <definedName name="_xlnm.Print_Area" localSheetId="10">'سرمایه‌گذاری در سهام '!$A$1:$M$17</definedName>
    <definedName name="_xlnm.Print_Area" localSheetId="6">'سود اوراق بهادار و سپرده بانکی '!$A$1:$L$11</definedName>
    <definedName name="_xlnm.Print_Area" localSheetId="0">سهام!$A$1:$O$15</definedName>
    <definedName name="_xlnm.Print_Area" localSheetId="4">'گواهی سپرده '!$A$1:$R$9</definedName>
  </definedNames>
  <calcPr calcId="162913"/>
</workbook>
</file>

<file path=xl/calcChain.xml><?xml version="1.0" encoding="utf-8"?>
<calcChain xmlns="http://schemas.openxmlformats.org/spreadsheetml/2006/main">
  <c r="G6" i="13" l="1"/>
  <c r="E6" i="13"/>
  <c r="J9" i="1" l="1"/>
  <c r="J8" i="1"/>
  <c r="J7" i="1"/>
  <c r="M14" i="1"/>
  <c r="L14" i="1"/>
  <c r="I14" i="1"/>
  <c r="G14" i="1"/>
  <c r="E14" i="1"/>
  <c r="D14" i="1"/>
  <c r="S10" i="3"/>
  <c r="R10" i="3"/>
  <c r="Q10" i="3"/>
  <c r="P10" i="3"/>
  <c r="O10" i="3"/>
  <c r="N10" i="3"/>
  <c r="M10" i="3"/>
  <c r="L10" i="3"/>
  <c r="K10" i="3"/>
  <c r="J10" i="3"/>
  <c r="I10" i="3"/>
  <c r="J9" i="6"/>
  <c r="I9" i="6"/>
  <c r="H9" i="6"/>
  <c r="G9" i="6"/>
  <c r="K9" i="7"/>
  <c r="I9" i="7"/>
  <c r="H9" i="7"/>
  <c r="F9" i="7"/>
  <c r="J19" i="10"/>
  <c r="I19" i="10"/>
  <c r="H19" i="10"/>
  <c r="F19" i="10"/>
  <c r="E19" i="10"/>
  <c r="D19" i="10"/>
  <c r="L13" i="11"/>
  <c r="L12" i="11"/>
  <c r="L11" i="11"/>
  <c r="L10" i="11"/>
  <c r="L9" i="11"/>
  <c r="L8" i="11"/>
  <c r="L7" i="11"/>
  <c r="L6" i="11"/>
  <c r="G13" i="11"/>
  <c r="G12" i="11"/>
  <c r="G11" i="11"/>
  <c r="G10" i="11"/>
  <c r="G9" i="11"/>
  <c r="G8" i="11"/>
  <c r="G7" i="11"/>
  <c r="G6" i="11"/>
  <c r="E9" i="15"/>
  <c r="D9" i="15"/>
  <c r="B10" i="14"/>
  <c r="C10" i="14"/>
  <c r="F7" i="13"/>
  <c r="D7" i="13"/>
  <c r="J12" i="12"/>
  <c r="I12" i="12"/>
  <c r="H12" i="12"/>
  <c r="G12" i="12"/>
  <c r="F12" i="12"/>
  <c r="E12" i="12"/>
  <c r="D12" i="12"/>
  <c r="C12" i="12"/>
  <c r="L14" i="11"/>
  <c r="K14" i="11"/>
  <c r="J14" i="11"/>
  <c r="I14" i="11"/>
  <c r="H14" i="11"/>
  <c r="G14" i="11"/>
  <c r="F14" i="11"/>
  <c r="E14" i="11"/>
  <c r="D14" i="11"/>
  <c r="D18" i="9"/>
  <c r="E18" i="9"/>
  <c r="F18" i="9"/>
  <c r="J18" i="9"/>
  <c r="I18" i="9"/>
  <c r="H18" i="9"/>
  <c r="G9" i="7"/>
  <c r="J10" i="1"/>
  <c r="J11" i="1"/>
  <c r="J12" i="1"/>
  <c r="J13" i="1"/>
  <c r="E8" i="15" l="1"/>
  <c r="E7" i="15"/>
  <c r="E6" i="15"/>
  <c r="G7" i="13" l="1"/>
  <c r="E7" i="13"/>
  <c r="C14" i="11" l="1"/>
</calcChain>
</file>

<file path=xl/sharedStrings.xml><?xml version="1.0" encoding="utf-8"?>
<sst xmlns="http://schemas.openxmlformats.org/spreadsheetml/2006/main" count="516" uniqueCount="141">
  <si>
    <t>سرمایه گذاری اختصاصی بازارگردانی گوهرفام امید</t>
  </si>
  <si>
    <t>صورت وضعیت پورتفوی</t>
  </si>
  <si>
    <t>نام شرکت</t>
  </si>
  <si>
    <t>1397/08/30</t>
  </si>
  <si>
    <t>تغییرات طی دوره</t>
  </si>
  <si>
    <t>1397/09/30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</si>
  <si>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</si>
  <si>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</si>
  <si>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</si>
  <si>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</si>
  <si>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</si>
  <si>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</si>
  <si>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</si>
  <si>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</si>
  <si>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</si>
  <si>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</si>
  <si>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</si>
  <si>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</si>
  <si>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</si>
  <si>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</si>
  <si>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</si>
  <si>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</si>
  <si>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</si>
  <si>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</si>
  <si>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</si>
  <si>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</si>
  <si>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</si>
  <si>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</si>
  <si>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</si>
  <si>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</si>
  <si>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</si>
  <si>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</si>
  <si>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</si>
  <si>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</si>
  <si>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</si>
  <si>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</si>
  <si>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</si>
  <si>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</si>
  <si>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</si>
  <si>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</si>
  <si>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</si>
  <si>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</si>
  <si>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</si>
  <si>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سپه میرداماد غربی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</si>
  <si>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</si>
  <si>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</si>
  <si>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</si>
  <si>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</si>
  <si>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</si>
  <si>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تاریخ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</si>
  <si>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</si>
  <si>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</si>
  <si>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</si>
  <si>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</si>
  <si>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</si>
  <si>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</si>
  <si>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</si>
  <si>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</si>
  <si>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</si>
  <si>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</si>
  <si>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</si>
  <si>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</si>
  <si>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</si>
  <si>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</si>
  <si>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</si>
  <si>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</si>
  <si>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</si>
  <si>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</si>
  <si>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</si>
  <si>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</si>
  <si>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</si>
  <si>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</si>
  <si>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</si>
  <si>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</si>
  <si>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</si>
  <si>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</si>
  <si>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</si>
  <si>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جمع کل</t>
  </si>
  <si>
    <t>-</t>
  </si>
  <si>
    <t>* با توجه به اینکه برآیند کلی عملیات زیانده بوده است، عایدی مثبت استخراج شده و سهم هر نماد از میزان کل زیان محاسبه شده است.</t>
  </si>
  <si>
    <t xml:space="preserve">ارقام به ریال </t>
  </si>
  <si>
    <t>ارقام به ریال</t>
  </si>
  <si>
    <t>یادداشت</t>
  </si>
  <si>
    <t>2,1</t>
  </si>
  <si>
    <t>2,2</t>
  </si>
  <si>
    <t>2,3</t>
  </si>
  <si>
    <t>خالص بهای فروش</t>
  </si>
  <si>
    <t xml:space="preserve">درصد از کل درآمدها </t>
  </si>
  <si>
    <t>مبلغ کل درآمد حاصل از فروش و تغییر ارزش و سود سهام</t>
  </si>
  <si>
    <t>اسنادخزانه-م3بودجه97-990721</t>
  </si>
  <si>
    <t>اسنادخزانه-م23بودجه97-000824</t>
  </si>
  <si>
    <t>اسنادخزانه-م24بودجه96-990625</t>
  </si>
  <si>
    <t>اسنادخزانه-م4بودجه97-991022</t>
  </si>
  <si>
    <t>اسنادخزانه-م23بودجه96-990528</t>
  </si>
  <si>
    <t>بله</t>
  </si>
  <si>
    <t>1398/03/19</t>
  </si>
  <si>
    <t>1397/04/11</t>
  </si>
  <si>
    <t>1400/08/24</t>
  </si>
  <si>
    <t>1399/06/25</t>
  </si>
  <si>
    <t>حساب جاری</t>
  </si>
  <si>
    <t>سپرده کوتاه مدت</t>
  </si>
  <si>
    <t>1397/06/18</t>
  </si>
  <si>
    <t>1397/08/21</t>
  </si>
  <si>
    <t>ریال</t>
  </si>
  <si>
    <t>تعداد خرید طی دوره</t>
  </si>
  <si>
    <t xml:space="preserve"> خرید طی دوره</t>
  </si>
  <si>
    <t>تعداد فروش طی دوره</t>
  </si>
  <si>
    <t>توسعه صادرات ایران بلوار کشاورز</t>
  </si>
  <si>
    <t>1398/07/20</t>
  </si>
  <si>
    <t>سایر درآمدها</t>
  </si>
  <si>
    <t>1398/09/30</t>
  </si>
  <si>
    <t>0.97 %</t>
  </si>
  <si>
    <t>1349800287705</t>
  </si>
  <si>
    <t>1349301287911</t>
  </si>
  <si>
    <t>0200048775001</t>
  </si>
  <si>
    <t>0.00 %</t>
  </si>
  <si>
    <t>برای ماه منتهی به 1398/10/30</t>
  </si>
  <si>
    <t>1398/10/30</t>
  </si>
  <si>
    <t>ح . س. توسعه گوهران امید</t>
  </si>
  <si>
    <t>ح . سیمان‌هرمزگان‌</t>
  </si>
  <si>
    <t>سرمایه گذاری توسعه گوهران امید</t>
  </si>
  <si>
    <t>سیمان‌هرمزگان‌</t>
  </si>
  <si>
    <t>گروه مدیریت سرمایه گذاری امید</t>
  </si>
  <si>
    <t>مدیریت انرژی امید  تابان هور</t>
  </si>
  <si>
    <t>کویر تایر</t>
  </si>
  <si>
    <t>1.49 %</t>
  </si>
  <si>
    <t>0.65 %</t>
  </si>
  <si>
    <t>55.86 %</t>
  </si>
  <si>
    <t>8.25 %</t>
  </si>
  <si>
    <t>0.63 %</t>
  </si>
  <si>
    <t>0.45 %</t>
  </si>
  <si>
    <t>0.58 %</t>
  </si>
  <si>
    <t>مشارکت ليزينگ اميد9907</t>
  </si>
  <si>
    <t>1395/07/25</t>
  </si>
  <si>
    <t>1399/07/25</t>
  </si>
  <si>
    <t>16.60 %</t>
  </si>
  <si>
    <t>12.94 %</t>
  </si>
  <si>
    <t/>
  </si>
  <si>
    <t>بازرگانی و تولیدی مرجان کار</t>
  </si>
  <si>
    <t>مشارکت لیزینگ امید9907</t>
  </si>
  <si>
    <t>*مبلغ کل دارایی ها در تاریخ افشای گزارش 576/253/352/466 ریال می 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</si>
</sst>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  <numFmt numFmtId="166" formatCode="#,##0_-;[Red]\(#,##0\)"/>
  </numFmts>
  <fonts count="20" x14ac:knownFonts="1">
    <font>
      <sz val="11"/>
      <name val="Calibri"/>
    </font>
    <font>
      <sz val="12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6"/>
      <color rgb="FF000000"/>
      <name val="B Nazanin"/>
      <charset val="178"/>
    </font>
    <font>
      <sz val="12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sz val="12"/>
      <name val="B Nazanin"/>
      <charset val="178"/>
    </font>
    <font>
      <b/>
      <sz val="1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sz val="14"/>
      <name val="B Nazanin"/>
      <charset val="178"/>
    </font>
    <font>
      <sz val="14"/>
      <color rgb="FF000000"/>
      <name val="B Nazanin"/>
      <charset val="178"/>
    </font>
    <font>
      <sz val="12"/>
      <color rgb="FFFF0000"/>
      <name val="B Nazanin"/>
      <charset val="178"/>
    </font>
    <font>
      <b/>
      <sz val="9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/>
    <xf numFmtId="165" fontId="1" fillId="0" borderId="0" xfId="1" applyNumberFormat="1" applyFont="1"/>
    <xf numFmtId="165" fontId="1" fillId="0" borderId="0" xfId="0" applyNumberFormat="1" applyFont="1"/>
    <xf numFmtId="3" fontId="5" fillId="2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6" fontId="1" fillId="0" borderId="0" xfId="0" applyNumberFormat="1" applyFont="1"/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9" fontId="1" fillId="0" borderId="0" xfId="2" applyFont="1"/>
    <xf numFmtId="3" fontId="8" fillId="3" borderId="1" xfId="0" applyNumberFormat="1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6" fontId="8" fillId="3" borderId="1" xfId="0" applyNumberFormat="1" applyFont="1" applyFill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9" fillId="5" borderId="7" xfId="0" applyFont="1" applyFill="1" applyBorder="1"/>
    <xf numFmtId="0" fontId="2" fillId="4" borderId="2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166" fontId="5" fillId="0" borderId="0" xfId="0" applyNumberFormat="1" applyFont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3" fontId="5" fillId="0" borderId="0" xfId="0" applyNumberFormat="1" applyFont="1"/>
    <xf numFmtId="166" fontId="1" fillId="0" borderId="1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9" fillId="5" borderId="17" xfId="0" applyFont="1" applyFill="1" applyBorder="1"/>
    <xf numFmtId="0" fontId="5" fillId="0" borderId="20" xfId="0" applyFont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4" borderId="29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5" fillId="0" borderId="20" xfId="0" applyFont="1" applyBorder="1"/>
    <xf numFmtId="1" fontId="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5" fontId="14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9" fontId="1" fillId="0" borderId="1" xfId="2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0" fontId="1" fillId="0" borderId="0" xfId="0" applyNumberFormat="1" applyFont="1"/>
    <xf numFmtId="0" fontId="1" fillId="0" borderId="30" xfId="0" applyFont="1" applyBorder="1" applyAlignment="1">
      <alignment horizontal="center" vertical="center"/>
    </xf>
    <xf numFmtId="0" fontId="5" fillId="0" borderId="31" xfId="0" applyFont="1" applyBorder="1"/>
    <xf numFmtId="3" fontId="5" fillId="0" borderId="30" xfId="0" applyNumberFormat="1" applyFont="1" applyBorder="1" applyAlignment="1">
      <alignment horizontal="center" vertical="center"/>
    </xf>
    <xf numFmtId="165" fontId="15" fillId="0" borderId="1" xfId="1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65" fontId="15" fillId="0" borderId="23" xfId="1" applyNumberFormat="1" applyFont="1" applyBorder="1" applyAlignment="1">
      <alignment horizontal="center" vertical="center"/>
    </xf>
    <xf numFmtId="3" fontId="8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0" fontId="17" fillId="0" borderId="0" xfId="0" applyFont="1"/>
    <xf numFmtId="0" fontId="5" fillId="0" borderId="30" xfId="0" applyFont="1" applyBorder="1" applyAlignment="1">
      <alignment horizontal="center"/>
    </xf>
    <xf numFmtId="165" fontId="1" fillId="0" borderId="1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0" fontId="15" fillId="0" borderId="21" xfId="1" applyNumberFormat="1" applyFont="1" applyBorder="1" applyAlignment="1">
      <alignment horizontal="center" vertical="center"/>
    </xf>
    <xf numFmtId="10" fontId="5" fillId="0" borderId="21" xfId="2" applyNumberFormat="1" applyFont="1" applyBorder="1" applyAlignment="1">
      <alignment horizontal="center" vertical="center"/>
    </xf>
    <xf numFmtId="10" fontId="5" fillId="0" borderId="32" xfId="2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9" fontId="15" fillId="0" borderId="21" xfId="2" applyFont="1" applyBorder="1" applyAlignment="1">
      <alignment horizontal="center" vertical="center"/>
    </xf>
    <xf numFmtId="165" fontId="18" fillId="0" borderId="0" xfId="1" applyNumberFormat="1" applyFont="1" applyAlignment="1">
      <alignment horizontal="right" vertical="center" wrapText="1"/>
    </xf>
    <xf numFmtId="10" fontId="1" fillId="0" borderId="38" xfId="2" applyNumberFormat="1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0" fontId="1" fillId="0" borderId="21" xfId="0" applyNumberFormat="1" applyFont="1" applyBorder="1" applyAlignment="1">
      <alignment horizontal="center" vertical="center"/>
    </xf>
    <xf numFmtId="10" fontId="5" fillId="0" borderId="21" xfId="0" applyNumberFormat="1" applyFont="1" applyBorder="1" applyAlignment="1">
      <alignment horizontal="center" vertical="center"/>
    </xf>
    <xf numFmtId="165" fontId="0" fillId="0" borderId="0" xfId="0" applyNumberFormat="1" applyBorder="1"/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 vertical="center" readingOrder="2"/>
    </xf>
    <xf numFmtId="0" fontId="9" fillId="0" borderId="0" xfId="0" applyFont="1" applyAlignment="1">
      <alignment horizontal="right" vertical="center" readingOrder="2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5" fillId="0" borderId="25" xfId="1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3" fontId="19" fillId="0" borderId="0" xfId="0" applyNumberFormat="1" applyFont="1"/>
    <xf numFmtId="165" fontId="9" fillId="0" borderId="0" xfId="1" applyNumberFormat="1" applyFont="1" applyBorder="1" applyAlignment="1">
      <alignment horizontal="right" vertical="center"/>
    </xf>
    <xf numFmtId="9" fontId="17" fillId="0" borderId="1" xfId="2" applyFont="1" applyBorder="1" applyAlignment="1">
      <alignment horizontal="center" vertical="center"/>
    </xf>
    <xf numFmtId="165" fontId="1" fillId="0" borderId="0" xfId="1" applyNumberFormat="1" applyFont="1" applyBorder="1"/>
    <xf numFmtId="3" fontId="0" fillId="0" borderId="0" xfId="0" applyNumberForma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3" fontId="5" fillId="2" borderId="30" xfId="0" applyNumberFormat="1" applyFont="1" applyFill="1" applyBorder="1" applyAlignment="1">
      <alignment horizontal="center" vertical="center"/>
    </xf>
    <xf numFmtId="10" fontId="5" fillId="0" borderId="32" xfId="0" applyNumberFormat="1" applyFont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3" fontId="1" fillId="0" borderId="42" xfId="0" applyNumberFormat="1" applyFont="1" applyBorder="1" applyAlignment="1">
      <alignment horizontal="center" vertical="center"/>
    </xf>
    <xf numFmtId="3" fontId="5" fillId="3" borderId="42" xfId="0" applyNumberFormat="1" applyFont="1" applyFill="1" applyBorder="1" applyAlignment="1">
      <alignment horizontal="center" vertical="center"/>
    </xf>
    <xf numFmtId="3" fontId="1" fillId="3" borderId="43" xfId="0" applyNumberFormat="1" applyFont="1" applyFill="1" applyBorder="1" applyAlignment="1">
      <alignment horizontal="center" vertical="center"/>
    </xf>
    <xf numFmtId="3" fontId="5" fillId="3" borderId="44" xfId="0" applyNumberFormat="1" applyFont="1" applyFill="1" applyBorder="1" applyAlignment="1">
      <alignment horizontal="center" vertical="center"/>
    </xf>
    <xf numFmtId="0" fontId="5" fillId="0" borderId="45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N22"/>
  <sheetViews>
    <sheetView rightToLeft="1" view="pageBreakPreview" topLeftCell="A2" zoomScale="80" zoomScaleNormal="90" zoomScaleSheetLayoutView="80" workbookViewId="0">
      <selection activeCell="B4" sqref="B4:N14"/>
    </sheetView>
  </sheetViews>
  <sheetFormatPr defaultRowHeight="18.75" x14ac:dyDescent="0.45"/>
  <cols>
    <col min="1" max="1" width="9.140625" style="1"/>
    <col min="2" max="2" width="27.85546875" style="1" bestFit="1" customWidth="1"/>
    <col min="3" max="3" width="14.85546875" style="1" customWidth="1"/>
    <col min="4" max="4" width="18.42578125" style="1" bestFit="1" customWidth="1"/>
    <col min="5" max="5" width="17.85546875" style="1" customWidth="1"/>
    <col min="6" max="6" width="10.85546875" style="1" bestFit="1" customWidth="1"/>
    <col min="7" max="7" width="16.28515625" style="1" bestFit="1" customWidth="1"/>
    <col min="8" max="8" width="13.140625" style="1" customWidth="1"/>
    <col min="9" max="9" width="16.140625" style="1" bestFit="1" customWidth="1"/>
    <col min="10" max="10" width="19.140625" style="1" bestFit="1" customWidth="1"/>
    <col min="11" max="11" width="10.5703125" style="1" customWidth="1"/>
    <col min="12" max="12" width="17.28515625" style="1" bestFit="1" customWidth="1"/>
    <col min="13" max="13" width="18.140625" style="1" bestFit="1" customWidth="1"/>
    <col min="14" max="14" width="20.28515625" style="1" customWidth="1"/>
    <col min="15" max="15" width="9.140625" style="1" customWidth="1"/>
    <col min="16" max="16384" width="9.140625" style="1"/>
  </cols>
  <sheetData>
    <row r="1" spans="2:14" ht="26.25" x14ac:dyDescent="0.45">
      <c r="B1" s="54"/>
      <c r="C1" s="106" t="s">
        <v>0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2:14" ht="26.25" x14ac:dyDescent="0.45">
      <c r="B2" s="55"/>
      <c r="C2" s="108" t="s">
        <v>1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2:14" ht="26.25" x14ac:dyDescent="0.45">
      <c r="B3" s="56" t="s">
        <v>80</v>
      </c>
      <c r="C3" s="110" t="s">
        <v>116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</row>
    <row r="4" spans="2:14" ht="24.75" customHeight="1" x14ac:dyDescent="0.45">
      <c r="B4" s="112" t="s">
        <v>2</v>
      </c>
      <c r="C4" s="115" t="s">
        <v>110</v>
      </c>
      <c r="D4" s="115" t="s">
        <v>3</v>
      </c>
      <c r="E4" s="115" t="s">
        <v>3</v>
      </c>
      <c r="F4" s="115" t="s">
        <v>4</v>
      </c>
      <c r="G4" s="115" t="s">
        <v>4</v>
      </c>
      <c r="H4" s="115" t="s">
        <v>4</v>
      </c>
      <c r="I4" s="115" t="s">
        <v>4</v>
      </c>
      <c r="J4" s="115" t="s">
        <v>117</v>
      </c>
      <c r="K4" s="115" t="s">
        <v>5</v>
      </c>
      <c r="L4" s="115" t="s">
        <v>5</v>
      </c>
      <c r="M4" s="115" t="s">
        <v>5</v>
      </c>
      <c r="N4" s="117" t="s">
        <v>5</v>
      </c>
    </row>
    <row r="5" spans="2:14" ht="26.25" customHeight="1" x14ac:dyDescent="0.45">
      <c r="B5" s="113"/>
      <c r="C5" s="115" t="s">
        <v>6</v>
      </c>
      <c r="D5" s="115" t="s">
        <v>7</v>
      </c>
      <c r="E5" s="115" t="s">
        <v>8</v>
      </c>
      <c r="F5" s="115" t="s">
        <v>9</v>
      </c>
      <c r="G5" s="115" t="s">
        <v>9</v>
      </c>
      <c r="H5" s="115" t="s">
        <v>10</v>
      </c>
      <c r="I5" s="115" t="s">
        <v>10</v>
      </c>
      <c r="J5" s="115" t="s">
        <v>6</v>
      </c>
      <c r="K5" s="115" t="s">
        <v>11</v>
      </c>
      <c r="L5" s="115" t="s">
        <v>7</v>
      </c>
      <c r="M5" s="115" t="s">
        <v>8</v>
      </c>
      <c r="N5" s="116" t="s">
        <v>12</v>
      </c>
    </row>
    <row r="6" spans="2:14" ht="29.25" customHeight="1" x14ac:dyDescent="0.45">
      <c r="B6" s="114"/>
      <c r="C6" s="115" t="s">
        <v>6</v>
      </c>
      <c r="D6" s="115" t="s">
        <v>7</v>
      </c>
      <c r="E6" s="115" t="s">
        <v>8</v>
      </c>
      <c r="F6" s="115" t="s">
        <v>6</v>
      </c>
      <c r="G6" s="115" t="s">
        <v>7</v>
      </c>
      <c r="H6" s="115" t="s">
        <v>6</v>
      </c>
      <c r="I6" s="115" t="s">
        <v>13</v>
      </c>
      <c r="J6" s="115" t="s">
        <v>6</v>
      </c>
      <c r="K6" s="115" t="s">
        <v>11</v>
      </c>
      <c r="L6" s="115" t="s">
        <v>7</v>
      </c>
      <c r="M6" s="115" t="s">
        <v>8</v>
      </c>
      <c r="N6" s="116" t="s">
        <v>12</v>
      </c>
    </row>
    <row r="7" spans="2:14" ht="32.25" customHeight="1" x14ac:dyDescent="0.45">
      <c r="B7" s="57" t="s">
        <v>122</v>
      </c>
      <c r="C7" s="4">
        <v>39832214</v>
      </c>
      <c r="D7" s="4">
        <v>222215226656</v>
      </c>
      <c r="E7" s="4">
        <v>295843674807.00598</v>
      </c>
      <c r="F7" s="4">
        <v>1422972</v>
      </c>
      <c r="G7" s="4">
        <v>11168691220</v>
      </c>
      <c r="H7" s="4">
        <v>1634467</v>
      </c>
      <c r="I7" s="4">
        <v>13177192820</v>
      </c>
      <c r="J7" s="13">
        <f>C7+F7-H7</f>
        <v>39620719</v>
      </c>
      <c r="K7" s="13">
        <v>8435</v>
      </c>
      <c r="L7" s="4">
        <v>224193243690</v>
      </c>
      <c r="M7" s="4">
        <v>332867303713.58801</v>
      </c>
      <c r="N7" s="104" t="s">
        <v>127</v>
      </c>
    </row>
    <row r="8" spans="2:14" ht="32.25" customHeight="1" x14ac:dyDescent="0.45">
      <c r="B8" s="57" t="s">
        <v>123</v>
      </c>
      <c r="C8" s="4">
        <v>20184975</v>
      </c>
      <c r="D8" s="4">
        <v>117823739407</v>
      </c>
      <c r="E8" s="4">
        <v>139886672296.36099</v>
      </c>
      <c r="F8" s="4">
        <v>15690141</v>
      </c>
      <c r="G8" s="4">
        <v>127861053759</v>
      </c>
      <c r="H8" s="4">
        <v>30331534</v>
      </c>
      <c r="I8" s="4">
        <v>231452230819</v>
      </c>
      <c r="J8" s="13">
        <f>C8+F8-H8</f>
        <v>5543582</v>
      </c>
      <c r="K8" s="13">
        <v>8902</v>
      </c>
      <c r="L8" s="4">
        <v>46576931615</v>
      </c>
      <c r="M8" s="4">
        <v>49152064585.813599</v>
      </c>
      <c r="N8" s="104" t="s">
        <v>128</v>
      </c>
    </row>
    <row r="9" spans="2:14" ht="32.25" customHeight="1" x14ac:dyDescent="0.45">
      <c r="B9" s="57" t="s">
        <v>119</v>
      </c>
      <c r="C9" s="4">
        <v>1015632</v>
      </c>
      <c r="D9" s="4">
        <v>4241279232</v>
      </c>
      <c r="E9" s="4">
        <v>8031942248.8607998</v>
      </c>
      <c r="F9" s="4">
        <v>0</v>
      </c>
      <c r="G9" s="4">
        <v>0</v>
      </c>
      <c r="H9" s="4">
        <v>0</v>
      </c>
      <c r="I9" s="4">
        <v>0</v>
      </c>
      <c r="J9" s="13">
        <f>C9+F9-H9</f>
        <v>1015632</v>
      </c>
      <c r="K9" s="13">
        <v>8759</v>
      </c>
      <c r="L9" s="4">
        <v>4241279232</v>
      </c>
      <c r="M9" s="4">
        <v>8860425964.4548798</v>
      </c>
      <c r="N9" s="103" t="s">
        <v>125</v>
      </c>
    </row>
    <row r="10" spans="2:14" ht="31.5" customHeight="1" x14ac:dyDescent="0.45">
      <c r="B10" s="57" t="s">
        <v>120</v>
      </c>
      <c r="C10" s="4">
        <v>518534</v>
      </c>
      <c r="D10" s="4">
        <v>1678164709</v>
      </c>
      <c r="E10" s="4">
        <v>1848944876.6372001</v>
      </c>
      <c r="F10" s="4">
        <v>3666423</v>
      </c>
      <c r="G10" s="4">
        <v>10246962240</v>
      </c>
      <c r="H10" s="4">
        <v>2445844</v>
      </c>
      <c r="I10" s="4">
        <v>8104024792</v>
      </c>
      <c r="J10" s="13">
        <f>C10+F10-H10</f>
        <v>1739113</v>
      </c>
      <c r="K10" s="13">
        <v>3352</v>
      </c>
      <c r="L10" s="4">
        <v>5276387667</v>
      </c>
      <c r="M10" s="4">
        <v>5806247043.9637604</v>
      </c>
      <c r="N10" s="103" t="s">
        <v>111</v>
      </c>
    </row>
    <row r="11" spans="2:14" ht="32.25" customHeight="1" x14ac:dyDescent="0.45">
      <c r="B11" s="57" t="s">
        <v>121</v>
      </c>
      <c r="C11" s="4">
        <v>468503</v>
      </c>
      <c r="D11" s="4">
        <v>3738555419</v>
      </c>
      <c r="E11" s="4">
        <v>4171705036.8881998</v>
      </c>
      <c r="F11" s="4">
        <v>466911</v>
      </c>
      <c r="G11" s="4">
        <v>4631462185</v>
      </c>
      <c r="H11" s="4">
        <v>554260</v>
      </c>
      <c r="I11" s="4">
        <v>5595296043</v>
      </c>
      <c r="J11" s="13">
        <f>C11+F11-H11</f>
        <v>381154</v>
      </c>
      <c r="K11" s="13">
        <v>10164</v>
      </c>
      <c r="L11" s="4">
        <v>3594274717</v>
      </c>
      <c r="M11" s="4">
        <v>3858591799.4685602</v>
      </c>
      <c r="N11" s="104" t="s">
        <v>126</v>
      </c>
    </row>
    <row r="12" spans="2:14" ht="27.75" customHeight="1" x14ac:dyDescent="0.45">
      <c r="B12" s="57" t="s">
        <v>124</v>
      </c>
      <c r="C12" s="4">
        <v>396009</v>
      </c>
      <c r="D12" s="4">
        <v>4635275453</v>
      </c>
      <c r="E12" s="4">
        <v>4904329242.1350603</v>
      </c>
      <c r="F12" s="4">
        <v>996106</v>
      </c>
      <c r="G12" s="4">
        <v>11599147034</v>
      </c>
      <c r="H12" s="4">
        <v>1104946</v>
      </c>
      <c r="I12" s="4">
        <v>13510590864</v>
      </c>
      <c r="J12" s="13">
        <f t="shared" ref="J12" si="0">C12+F12-H12</f>
        <v>287169</v>
      </c>
      <c r="K12" s="13">
        <v>13180</v>
      </c>
      <c r="L12" s="4">
        <v>3352402869</v>
      </c>
      <c r="M12" s="4">
        <v>3769785719.1942</v>
      </c>
      <c r="N12" s="104" t="s">
        <v>129</v>
      </c>
    </row>
    <row r="13" spans="2:14" ht="32.25" customHeight="1" thickBot="1" x14ac:dyDescent="0.5">
      <c r="B13" s="191" t="s">
        <v>118</v>
      </c>
      <c r="C13" s="80">
        <v>454793</v>
      </c>
      <c r="D13" s="80">
        <v>645351267</v>
      </c>
      <c r="E13" s="80">
        <v>1167778253.1475401</v>
      </c>
      <c r="F13" s="80">
        <v>0</v>
      </c>
      <c r="G13" s="80">
        <v>0</v>
      </c>
      <c r="H13" s="80">
        <v>454793</v>
      </c>
      <c r="I13" s="80">
        <v>0</v>
      </c>
      <c r="J13" s="192">
        <f>C13+F13-H13</f>
        <v>0</v>
      </c>
      <c r="K13" s="192">
        <v>0</v>
      </c>
      <c r="L13" s="80">
        <v>0</v>
      </c>
      <c r="M13" s="80">
        <v>0</v>
      </c>
      <c r="N13" s="193" t="s">
        <v>115</v>
      </c>
    </row>
    <row r="14" spans="2:14" ht="36.75" customHeight="1" thickBot="1" x14ac:dyDescent="0.5">
      <c r="B14" s="194" t="s">
        <v>66</v>
      </c>
      <c r="C14" s="195"/>
      <c r="D14" s="196">
        <f>SUM(D7:D13)</f>
        <v>354977592143</v>
      </c>
      <c r="E14" s="197">
        <f>SUM(E7:E13)</f>
        <v>455855046761.03571</v>
      </c>
      <c r="F14" s="198"/>
      <c r="G14" s="197">
        <f>SUM(G7:G13)</f>
        <v>165507316438</v>
      </c>
      <c r="H14" s="198"/>
      <c r="I14" s="196">
        <f>SUM(I7:I13)</f>
        <v>271839335338</v>
      </c>
      <c r="J14" s="199"/>
      <c r="K14" s="200"/>
      <c r="L14" s="197">
        <f>SUM(L7:L13)</f>
        <v>287234519790</v>
      </c>
      <c r="M14" s="197">
        <f>SUM(M7:M13)</f>
        <v>404314418826.48303</v>
      </c>
      <c r="N14" s="201">
        <v>67.849999999999994</v>
      </c>
    </row>
    <row r="15" spans="2:14" x14ac:dyDescent="0.45">
      <c r="J15" s="11"/>
      <c r="L15" s="10"/>
    </row>
    <row r="16" spans="2:14" x14ac:dyDescent="0.45">
      <c r="E16" s="50"/>
      <c r="I16" s="11"/>
      <c r="J16" s="11"/>
      <c r="K16" s="10"/>
      <c r="M16" s="10"/>
    </row>
    <row r="17" spans="9:10" x14ac:dyDescent="0.45">
      <c r="I17" s="11"/>
      <c r="J17" s="11"/>
    </row>
    <row r="18" spans="9:10" x14ac:dyDescent="0.45">
      <c r="I18" s="11"/>
      <c r="J18" s="11"/>
    </row>
    <row r="19" spans="9:10" x14ac:dyDescent="0.45">
      <c r="I19" s="11"/>
      <c r="J19" s="11"/>
    </row>
    <row r="20" spans="9:10" x14ac:dyDescent="0.45">
      <c r="I20" s="11"/>
      <c r="J20" s="11"/>
    </row>
    <row r="21" spans="9:10" x14ac:dyDescent="0.45">
      <c r="I21" s="11"/>
      <c r="J21" s="12"/>
    </row>
    <row r="22" spans="9:10" x14ac:dyDescent="0.45">
      <c r="I22" s="11"/>
      <c r="J22" s="11"/>
    </row>
  </sheetData>
  <sortState ref="B9:N13">
    <sortCondition descending="1" ref="B4"/>
  </sortState>
  <mergeCells count="23">
    <mergeCell ref="M5:M6"/>
    <mergeCell ref="F6"/>
    <mergeCell ref="G6"/>
    <mergeCell ref="F5:G5"/>
    <mergeCell ref="H6"/>
    <mergeCell ref="I6"/>
    <mergeCell ref="H5:I5"/>
    <mergeCell ref="C1:N1"/>
    <mergeCell ref="B14:C14"/>
    <mergeCell ref="J14:K14"/>
    <mergeCell ref="C2:N2"/>
    <mergeCell ref="C3:N3"/>
    <mergeCell ref="B4:B6"/>
    <mergeCell ref="C5:C6"/>
    <mergeCell ref="D5:D6"/>
    <mergeCell ref="E5:E6"/>
    <mergeCell ref="C4:E4"/>
    <mergeCell ref="N5:N6"/>
    <mergeCell ref="J4:N4"/>
    <mergeCell ref="F4:I4"/>
    <mergeCell ref="J5:J6"/>
    <mergeCell ref="K5:K6"/>
    <mergeCell ref="L5:L6"/>
  </mergeCells>
  <pageMargins left="0.7" right="0.7" top="0.75" bottom="0.75" header="0.3" footer="0.3"/>
  <pageSetup paperSize="9"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1"/>
  <sheetViews>
    <sheetView rightToLeft="1" view="pageBreakPreview" zoomScale="80" zoomScaleNormal="100" zoomScaleSheetLayoutView="80" workbookViewId="0">
      <selection activeCell="B5" sqref="B5:J19"/>
    </sheetView>
  </sheetViews>
  <sheetFormatPr defaultRowHeight="18.75" x14ac:dyDescent="0.45"/>
  <cols>
    <col min="1" max="1" width="9.140625" style="1"/>
    <col min="2" max="2" width="27.140625" style="1" customWidth="1"/>
    <col min="3" max="3" width="10.85546875" style="1" bestFit="1" customWidth="1"/>
    <col min="4" max="4" width="17.140625" style="1" bestFit="1" customWidth="1"/>
    <col min="5" max="5" width="16.85546875" style="1" bestFit="1" customWidth="1"/>
    <col min="6" max="6" width="19.5703125" style="1" bestFit="1" customWidth="1"/>
    <col min="7" max="7" width="12" style="1" bestFit="1" customWidth="1"/>
    <col min="8" max="8" width="17.140625" style="1" bestFit="1" customWidth="1"/>
    <col min="9" max="9" width="16.85546875" style="1" bestFit="1" customWidth="1"/>
    <col min="10" max="10" width="19.5703125" style="1" bestFit="1" customWidth="1"/>
    <col min="11" max="11" width="9.140625" style="1" customWidth="1"/>
    <col min="12" max="16384" width="9.140625" style="1"/>
  </cols>
  <sheetData>
    <row r="1" spans="2:10" ht="24" x14ac:dyDescent="0.45">
      <c r="B1" s="153" t="s">
        <v>0</v>
      </c>
      <c r="C1" s="154"/>
      <c r="D1" s="154"/>
      <c r="E1" s="154"/>
      <c r="F1" s="154"/>
      <c r="G1" s="154"/>
      <c r="H1" s="154"/>
      <c r="I1" s="154"/>
      <c r="J1" s="155"/>
    </row>
    <row r="2" spans="2:10" ht="24" x14ac:dyDescent="0.45">
      <c r="B2" s="156" t="s">
        <v>44</v>
      </c>
      <c r="C2" s="157"/>
      <c r="D2" s="157"/>
      <c r="E2" s="157"/>
      <c r="F2" s="157"/>
      <c r="G2" s="157"/>
      <c r="H2" s="157"/>
      <c r="I2" s="157"/>
      <c r="J2" s="158"/>
    </row>
    <row r="3" spans="2:10" ht="24" x14ac:dyDescent="0.45">
      <c r="B3" s="159" t="s">
        <v>116</v>
      </c>
      <c r="C3" s="160"/>
      <c r="D3" s="160"/>
      <c r="E3" s="160"/>
      <c r="F3" s="160"/>
      <c r="G3" s="160"/>
      <c r="H3" s="160"/>
      <c r="I3" s="160"/>
      <c r="J3" s="161"/>
    </row>
    <row r="4" spans="2:10" ht="24" x14ac:dyDescent="0.45">
      <c r="B4" s="36" t="s">
        <v>80</v>
      </c>
      <c r="C4" s="39"/>
      <c r="D4" s="39"/>
      <c r="E4" s="39"/>
      <c r="F4" s="39"/>
      <c r="G4" s="39"/>
      <c r="H4" s="39"/>
      <c r="I4" s="39"/>
      <c r="J4" s="40"/>
    </row>
    <row r="5" spans="2:10" x14ac:dyDescent="0.45">
      <c r="B5" s="115" t="s">
        <v>2</v>
      </c>
      <c r="C5" s="115" t="s">
        <v>46</v>
      </c>
      <c r="D5" s="115" t="s">
        <v>46</v>
      </c>
      <c r="E5" s="115" t="s">
        <v>46</v>
      </c>
      <c r="F5" s="115" t="s">
        <v>46</v>
      </c>
      <c r="G5" s="115" t="s">
        <v>47</v>
      </c>
      <c r="H5" s="115" t="s">
        <v>47</v>
      </c>
      <c r="I5" s="115" t="s">
        <v>47</v>
      </c>
      <c r="J5" s="115" t="s">
        <v>47</v>
      </c>
    </row>
    <row r="6" spans="2:10" x14ac:dyDescent="0.45">
      <c r="B6" s="115" t="s">
        <v>2</v>
      </c>
      <c r="C6" s="115" t="s">
        <v>6</v>
      </c>
      <c r="D6" s="115" t="s">
        <v>86</v>
      </c>
      <c r="E6" s="115" t="s">
        <v>59</v>
      </c>
      <c r="F6" s="115" t="s">
        <v>61</v>
      </c>
      <c r="G6" s="115" t="s">
        <v>6</v>
      </c>
      <c r="H6" s="115" t="s">
        <v>8</v>
      </c>
      <c r="I6" s="115" t="s">
        <v>59</v>
      </c>
      <c r="J6" s="115" t="s">
        <v>61</v>
      </c>
    </row>
    <row r="7" spans="2:10" ht="27" customHeight="1" x14ac:dyDescent="0.45">
      <c r="B7" s="91" t="s">
        <v>123</v>
      </c>
      <c r="C7" s="4">
        <v>30331534</v>
      </c>
      <c r="D7" s="4">
        <v>231452230819</v>
      </c>
      <c r="E7" s="4">
        <v>201113995977</v>
      </c>
      <c r="F7" s="51">
        <v>30338234842</v>
      </c>
      <c r="G7" s="4">
        <v>49532623</v>
      </c>
      <c r="H7" s="4">
        <v>340533654317</v>
      </c>
      <c r="I7" s="4">
        <v>305835850543</v>
      </c>
      <c r="J7" s="51">
        <v>34697803774</v>
      </c>
    </row>
    <row r="8" spans="2:10" ht="26.25" customHeight="1" x14ac:dyDescent="0.45">
      <c r="B8" s="91" t="s">
        <v>122</v>
      </c>
      <c r="C8" s="4">
        <v>1634467</v>
      </c>
      <c r="D8" s="4">
        <v>13177192820</v>
      </c>
      <c r="E8" s="4">
        <v>9830754675</v>
      </c>
      <c r="F8" s="51">
        <v>3346438145</v>
      </c>
      <c r="G8" s="4">
        <v>3910428</v>
      </c>
      <c r="H8" s="4">
        <v>28100781689</v>
      </c>
      <c r="I8" s="4">
        <v>23295230504</v>
      </c>
      <c r="J8" s="51">
        <v>4805551185</v>
      </c>
    </row>
    <row r="9" spans="2:10" ht="26.25" customHeight="1" x14ac:dyDescent="0.45">
      <c r="B9" s="91" t="s">
        <v>121</v>
      </c>
      <c r="C9" s="4">
        <v>554260</v>
      </c>
      <c r="D9" s="4">
        <v>5595296043</v>
      </c>
      <c r="E9" s="4">
        <v>4796860720</v>
      </c>
      <c r="F9" s="51">
        <v>798435323</v>
      </c>
      <c r="G9" s="4">
        <v>2186990</v>
      </c>
      <c r="H9" s="4">
        <v>18329391370</v>
      </c>
      <c r="I9" s="4">
        <v>15916928532</v>
      </c>
      <c r="J9" s="51">
        <v>2412462838</v>
      </c>
    </row>
    <row r="10" spans="2:10" ht="27.75" customHeight="1" x14ac:dyDescent="0.45">
      <c r="B10" s="91" t="s">
        <v>120</v>
      </c>
      <c r="C10" s="4">
        <v>2445844</v>
      </c>
      <c r="D10" s="4">
        <v>8104024792</v>
      </c>
      <c r="E10" s="4">
        <v>7751472907</v>
      </c>
      <c r="F10" s="51">
        <v>352551885</v>
      </c>
      <c r="G10" s="4">
        <v>8478210</v>
      </c>
      <c r="H10" s="4">
        <v>26090143982</v>
      </c>
      <c r="I10" s="4">
        <v>24113296983</v>
      </c>
      <c r="J10" s="51">
        <v>1976846999</v>
      </c>
    </row>
    <row r="11" spans="2:10" ht="26.25" customHeight="1" x14ac:dyDescent="0.45">
      <c r="B11" s="91" t="s">
        <v>124</v>
      </c>
      <c r="C11" s="4">
        <v>1104946</v>
      </c>
      <c r="D11" s="4">
        <v>13510590864</v>
      </c>
      <c r="E11" s="4">
        <v>12882019618</v>
      </c>
      <c r="F11" s="51">
        <v>628571246</v>
      </c>
      <c r="G11" s="4">
        <v>3784289</v>
      </c>
      <c r="H11" s="4">
        <v>35296564156</v>
      </c>
      <c r="I11" s="4">
        <v>34043390431</v>
      </c>
      <c r="J11" s="51">
        <v>1253173725</v>
      </c>
    </row>
    <row r="12" spans="2:10" ht="27" customHeight="1" x14ac:dyDescent="0.45">
      <c r="B12" s="91" t="s">
        <v>90</v>
      </c>
      <c r="C12" s="4">
        <v>5300</v>
      </c>
      <c r="D12" s="4">
        <v>3659750757</v>
      </c>
      <c r="E12" s="4">
        <v>3460757230</v>
      </c>
      <c r="F12" s="51">
        <v>198993527</v>
      </c>
      <c r="G12" s="4">
        <v>16300</v>
      </c>
      <c r="H12" s="4">
        <v>10851532932</v>
      </c>
      <c r="I12" s="4">
        <v>10395754991</v>
      </c>
      <c r="J12" s="51">
        <v>455777941</v>
      </c>
    </row>
    <row r="13" spans="2:10" ht="28.5" customHeight="1" x14ac:dyDescent="0.45">
      <c r="B13" s="91" t="s">
        <v>91</v>
      </c>
      <c r="C13" s="4">
        <v>0</v>
      </c>
      <c r="D13" s="4">
        <v>0</v>
      </c>
      <c r="E13" s="4">
        <v>0</v>
      </c>
      <c r="F13" s="51">
        <v>0</v>
      </c>
      <c r="G13" s="4">
        <v>6501</v>
      </c>
      <c r="H13" s="4">
        <v>5508866660</v>
      </c>
      <c r="I13" s="4">
        <v>5331669271</v>
      </c>
      <c r="J13" s="51">
        <v>177197389</v>
      </c>
    </row>
    <row r="14" spans="2:10" ht="30.75" customHeight="1" x14ac:dyDescent="0.45">
      <c r="B14" s="91" t="s">
        <v>93</v>
      </c>
      <c r="C14" s="4">
        <v>0</v>
      </c>
      <c r="D14" s="4">
        <v>0</v>
      </c>
      <c r="E14" s="4">
        <v>0</v>
      </c>
      <c r="F14" s="51">
        <v>0</v>
      </c>
      <c r="G14" s="4">
        <v>4654</v>
      </c>
      <c r="H14" s="4">
        <v>3991909751</v>
      </c>
      <c r="I14" s="4">
        <v>3865620543</v>
      </c>
      <c r="J14" s="51">
        <v>126289208</v>
      </c>
    </row>
    <row r="15" spans="2:10" ht="31.5" customHeight="1" x14ac:dyDescent="0.45">
      <c r="B15" s="91" t="s">
        <v>89</v>
      </c>
      <c r="C15" s="4">
        <v>0</v>
      </c>
      <c r="D15" s="4">
        <v>0</v>
      </c>
      <c r="E15" s="4">
        <v>0</v>
      </c>
      <c r="F15" s="51">
        <v>0</v>
      </c>
      <c r="G15" s="4">
        <v>4535</v>
      </c>
      <c r="H15" s="4">
        <v>3616145420</v>
      </c>
      <c r="I15" s="4">
        <v>3607455835</v>
      </c>
      <c r="J15" s="51">
        <v>8689585</v>
      </c>
    </row>
    <row r="16" spans="2:10" ht="26.25" customHeight="1" x14ac:dyDescent="0.45">
      <c r="B16" s="91" t="s">
        <v>138</v>
      </c>
      <c r="C16" s="4">
        <v>0</v>
      </c>
      <c r="D16" s="4">
        <v>0</v>
      </c>
      <c r="E16" s="4">
        <v>0</v>
      </c>
      <c r="F16" s="51">
        <v>0</v>
      </c>
      <c r="G16" s="4">
        <v>4767</v>
      </c>
      <c r="H16" s="4">
        <v>80727347</v>
      </c>
      <c r="I16" s="4">
        <v>72553874</v>
      </c>
      <c r="J16" s="51">
        <v>8173473</v>
      </c>
    </row>
    <row r="17" spans="2:10" ht="30.75" customHeight="1" x14ac:dyDescent="0.45">
      <c r="B17" s="91" t="s">
        <v>92</v>
      </c>
      <c r="C17" s="4">
        <v>0</v>
      </c>
      <c r="D17" s="4">
        <v>0</v>
      </c>
      <c r="E17" s="4">
        <v>0</v>
      </c>
      <c r="F17" s="51">
        <v>0</v>
      </c>
      <c r="G17" s="4">
        <v>5</v>
      </c>
      <c r="H17" s="4">
        <v>3968373</v>
      </c>
      <c r="I17" s="4">
        <v>3837779</v>
      </c>
      <c r="J17" s="51">
        <v>130594</v>
      </c>
    </row>
    <row r="18" spans="2:10" ht="28.5" customHeight="1" x14ac:dyDescent="0.45">
      <c r="B18" s="91" t="s">
        <v>118</v>
      </c>
      <c r="C18" s="4">
        <v>454793</v>
      </c>
      <c r="D18" s="4">
        <v>645351267</v>
      </c>
      <c r="E18" s="4">
        <v>645351267</v>
      </c>
      <c r="F18" s="51">
        <v>0</v>
      </c>
      <c r="G18" s="4">
        <v>454793</v>
      </c>
      <c r="H18" s="4">
        <v>645351267</v>
      </c>
      <c r="I18" s="4">
        <v>645351267</v>
      </c>
      <c r="J18" s="51">
        <v>0</v>
      </c>
    </row>
    <row r="19" spans="2:10" ht="36" customHeight="1" x14ac:dyDescent="0.55000000000000004">
      <c r="B19" s="151" t="s">
        <v>66</v>
      </c>
      <c r="C19" s="152"/>
      <c r="D19" s="17">
        <f>SUM(D7:D18)</f>
        <v>276144437362</v>
      </c>
      <c r="E19" s="17">
        <f>SUM(E7:E18)</f>
        <v>240481212394</v>
      </c>
      <c r="F19" s="18">
        <f>SUM(F7:F18)</f>
        <v>35663224968</v>
      </c>
      <c r="G19" s="24"/>
      <c r="H19" s="17">
        <f>SUM(H7:H18)</f>
        <v>473049037264</v>
      </c>
      <c r="I19" s="17">
        <f>SUM(I7:I18)</f>
        <v>427126940553</v>
      </c>
      <c r="J19" s="18">
        <f>SUM(J7:J18)</f>
        <v>45922096711</v>
      </c>
    </row>
    <row r="21" spans="2:10" x14ac:dyDescent="0.45">
      <c r="C21" s="10"/>
      <c r="G21" s="10"/>
    </row>
  </sheetData>
  <sortState ref="B7:J17">
    <sortCondition descending="1" ref="B7"/>
  </sortState>
  <mergeCells count="15">
    <mergeCell ref="B1:J1"/>
    <mergeCell ref="B2:J2"/>
    <mergeCell ref="B3:J3"/>
    <mergeCell ref="B19:C19"/>
    <mergeCell ref="I6"/>
    <mergeCell ref="J6"/>
    <mergeCell ref="G5:J5"/>
    <mergeCell ref="B5:B6"/>
    <mergeCell ref="C6"/>
    <mergeCell ref="D6"/>
    <mergeCell ref="E6"/>
    <mergeCell ref="F6"/>
    <mergeCell ref="C5:F5"/>
    <mergeCell ref="G6"/>
    <mergeCell ref="H6"/>
  </mergeCells>
  <printOptions horizontalCentered="1" verticalCentered="1"/>
  <pageMargins left="0.7" right="0.7" top="0.75" bottom="0.75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L24"/>
  <sheetViews>
    <sheetView rightToLeft="1" tabSelected="1" view="pageBreakPreview" zoomScale="90" zoomScaleNormal="100" zoomScaleSheetLayoutView="90" workbookViewId="0">
      <selection activeCell="B4" sqref="B4:L14"/>
    </sheetView>
  </sheetViews>
  <sheetFormatPr defaultRowHeight="18.75" x14ac:dyDescent="0.45"/>
  <cols>
    <col min="1" max="1" width="9.140625" style="1"/>
    <col min="2" max="2" width="26.28515625" style="1" customWidth="1"/>
    <col min="3" max="3" width="12.7109375" style="1" customWidth="1"/>
    <col min="4" max="4" width="17.7109375" style="1" bestFit="1" customWidth="1"/>
    <col min="5" max="5" width="16.7109375" style="1" bestFit="1" customWidth="1"/>
    <col min="6" max="6" width="18.7109375" style="1" bestFit="1" customWidth="1"/>
    <col min="7" max="7" width="16.85546875" style="1" customWidth="1"/>
    <col min="8" max="8" width="12.85546875" style="1" customWidth="1"/>
    <col min="9" max="9" width="18.85546875" style="1" bestFit="1" customWidth="1"/>
    <col min="10" max="10" width="16.5703125" style="1" customWidth="1"/>
    <col min="11" max="11" width="18.7109375" style="1" bestFit="1" customWidth="1"/>
    <col min="12" max="12" width="12" style="1" customWidth="1"/>
    <col min="13" max="13" width="5" style="1" customWidth="1"/>
    <col min="14" max="16384" width="9.140625" style="1"/>
  </cols>
  <sheetData>
    <row r="1" spans="2:12" ht="24" x14ac:dyDescent="0.45">
      <c r="B1" s="33"/>
      <c r="C1" s="154" t="s">
        <v>0</v>
      </c>
      <c r="D1" s="154"/>
      <c r="E1" s="154"/>
      <c r="F1" s="154"/>
      <c r="G1" s="154"/>
      <c r="H1" s="154"/>
      <c r="I1" s="154"/>
      <c r="J1" s="154"/>
      <c r="K1" s="154"/>
      <c r="L1" s="155"/>
    </row>
    <row r="2" spans="2:12" ht="24" x14ac:dyDescent="0.45">
      <c r="B2" s="34"/>
      <c r="C2" s="157" t="s">
        <v>44</v>
      </c>
      <c r="D2" s="157"/>
      <c r="E2" s="157"/>
      <c r="F2" s="157"/>
      <c r="G2" s="157"/>
      <c r="H2" s="157"/>
      <c r="I2" s="157"/>
      <c r="J2" s="157"/>
      <c r="K2" s="157"/>
      <c r="L2" s="158"/>
    </row>
    <row r="3" spans="2:12" ht="24" x14ac:dyDescent="0.45">
      <c r="B3" s="35" t="s">
        <v>80</v>
      </c>
      <c r="C3" s="160" t="s">
        <v>116</v>
      </c>
      <c r="D3" s="160"/>
      <c r="E3" s="160"/>
      <c r="F3" s="160"/>
      <c r="G3" s="160"/>
      <c r="H3" s="160"/>
      <c r="I3" s="160"/>
      <c r="J3" s="160"/>
      <c r="K3" s="160"/>
      <c r="L3" s="161"/>
    </row>
    <row r="4" spans="2:12" x14ac:dyDescent="0.45">
      <c r="B4" s="115" t="s">
        <v>2</v>
      </c>
      <c r="C4" s="162" t="s">
        <v>46</v>
      </c>
      <c r="D4" s="163"/>
      <c r="E4" s="163"/>
      <c r="F4" s="163"/>
      <c r="G4" s="163"/>
      <c r="H4" s="115" t="s">
        <v>47</v>
      </c>
      <c r="I4" s="115" t="s">
        <v>47</v>
      </c>
      <c r="J4" s="115" t="s">
        <v>47</v>
      </c>
      <c r="K4" s="115" t="s">
        <v>47</v>
      </c>
      <c r="L4" s="115" t="s">
        <v>47</v>
      </c>
    </row>
    <row r="5" spans="2:12" ht="73.5" customHeight="1" x14ac:dyDescent="0.45">
      <c r="B5" s="115" t="s">
        <v>2</v>
      </c>
      <c r="C5" s="115" t="s">
        <v>62</v>
      </c>
      <c r="D5" s="115" t="s">
        <v>63</v>
      </c>
      <c r="E5" s="115" t="s">
        <v>64</v>
      </c>
      <c r="F5" s="53" t="s">
        <v>88</v>
      </c>
      <c r="G5" s="144" t="s">
        <v>87</v>
      </c>
      <c r="H5" s="75" t="s">
        <v>62</v>
      </c>
      <c r="I5" s="115" t="s">
        <v>63</v>
      </c>
      <c r="J5" s="115" t="s">
        <v>64</v>
      </c>
      <c r="K5" s="20" t="s">
        <v>88</v>
      </c>
      <c r="L5" s="75" t="s">
        <v>87</v>
      </c>
    </row>
    <row r="6" spans="2:12" ht="32.25" customHeight="1" x14ac:dyDescent="0.45">
      <c r="B6" s="91" t="s">
        <v>122</v>
      </c>
      <c r="C6" s="4">
        <v>0</v>
      </c>
      <c r="D6" s="51">
        <v>35685692361</v>
      </c>
      <c r="E6" s="51">
        <v>3346438145</v>
      </c>
      <c r="F6" s="51">
        <v>39032130506</v>
      </c>
      <c r="G6" s="72">
        <f>F6/F14</f>
        <v>0.71833960841098676</v>
      </c>
      <c r="H6" s="4">
        <v>0</v>
      </c>
      <c r="I6" s="51">
        <v>93399572096</v>
      </c>
      <c r="J6" s="51">
        <v>4805551185</v>
      </c>
      <c r="K6" s="51">
        <v>98205123281</v>
      </c>
      <c r="L6" s="72">
        <f>K6/K14</f>
        <v>0.6728635571879108</v>
      </c>
    </row>
    <row r="7" spans="2:12" ht="28.5" customHeight="1" x14ac:dyDescent="0.45">
      <c r="B7" s="91" t="s">
        <v>123</v>
      </c>
      <c r="C7" s="4">
        <v>0</v>
      </c>
      <c r="D7" s="51">
        <v>-17481665492</v>
      </c>
      <c r="E7" s="51">
        <v>30338234842</v>
      </c>
      <c r="F7" s="51">
        <v>12856569350</v>
      </c>
      <c r="G7" s="72">
        <f>F7/F14</f>
        <v>0.23660975900272818</v>
      </c>
      <c r="H7" s="4">
        <v>0</v>
      </c>
      <c r="I7" s="51">
        <v>2471160383</v>
      </c>
      <c r="J7" s="51">
        <v>34697803774</v>
      </c>
      <c r="K7" s="51">
        <v>37168964157</v>
      </c>
      <c r="L7" s="72">
        <f>K7/K14</f>
        <v>0.254667379909574</v>
      </c>
    </row>
    <row r="8" spans="2:12" ht="28.5" customHeight="1" x14ac:dyDescent="0.45">
      <c r="B8" s="91" t="s">
        <v>119</v>
      </c>
      <c r="C8" s="4">
        <v>0</v>
      </c>
      <c r="D8" s="51">
        <v>828483716</v>
      </c>
      <c r="E8" s="51">
        <v>0</v>
      </c>
      <c r="F8" s="51">
        <v>828483716</v>
      </c>
      <c r="G8" s="72">
        <f>F8/F14</f>
        <v>1.524725041680304E-2</v>
      </c>
      <c r="H8" s="4">
        <v>0</v>
      </c>
      <c r="I8" s="51">
        <v>3718566714</v>
      </c>
      <c r="J8" s="51">
        <v>0</v>
      </c>
      <c r="K8" s="51">
        <v>3718566714</v>
      </c>
      <c r="L8" s="72">
        <f>K8/K14</f>
        <v>2.5478182229487469E-2</v>
      </c>
    </row>
    <row r="9" spans="2:12" ht="27.75" customHeight="1" x14ac:dyDescent="0.45">
      <c r="B9" s="91" t="s">
        <v>121</v>
      </c>
      <c r="C9" s="4">
        <v>0</v>
      </c>
      <c r="D9" s="51">
        <v>-147714701</v>
      </c>
      <c r="E9" s="51">
        <v>798435323</v>
      </c>
      <c r="F9" s="51">
        <v>650720622</v>
      </c>
      <c r="G9" s="72">
        <f>F9/F14</f>
        <v>1.1975733600311142E-2</v>
      </c>
      <c r="H9" s="4">
        <v>0</v>
      </c>
      <c r="I9" s="51">
        <v>257878413</v>
      </c>
      <c r="J9" s="51">
        <v>2412462838</v>
      </c>
      <c r="K9" s="51">
        <v>2670341251</v>
      </c>
      <c r="L9" s="72">
        <f>K9/K14</f>
        <v>1.8296146402792639E-2</v>
      </c>
    </row>
    <row r="10" spans="2:12" ht="28.5" customHeight="1" x14ac:dyDescent="0.45">
      <c r="B10" s="91" t="s">
        <v>120</v>
      </c>
      <c r="C10" s="4">
        <v>0</v>
      </c>
      <c r="D10" s="51">
        <v>361668567</v>
      </c>
      <c r="E10" s="51">
        <v>352551885</v>
      </c>
      <c r="F10" s="51">
        <v>714220452</v>
      </c>
      <c r="G10" s="72">
        <f>F10/F14</f>
        <v>1.314437190995587E-2</v>
      </c>
      <c r="H10" s="4">
        <v>0</v>
      </c>
      <c r="I10" s="51">
        <v>532448725</v>
      </c>
      <c r="J10" s="51">
        <v>1976846999</v>
      </c>
      <c r="K10" s="51">
        <v>2509295724</v>
      </c>
      <c r="L10" s="72">
        <f>K10/K14</f>
        <v>1.7192724681541292E-2</v>
      </c>
    </row>
    <row r="11" spans="2:12" ht="28.5" customHeight="1" x14ac:dyDescent="0.45">
      <c r="B11" s="91" t="s">
        <v>124</v>
      </c>
      <c r="C11" s="4">
        <v>0</v>
      </c>
      <c r="D11" s="51">
        <v>148329061</v>
      </c>
      <c r="E11" s="51">
        <v>628571246</v>
      </c>
      <c r="F11" s="51">
        <v>776900307</v>
      </c>
      <c r="G11" s="72">
        <f>F11/F14</f>
        <v>1.4297919561909844E-2</v>
      </c>
      <c r="H11" s="4">
        <v>0</v>
      </c>
      <c r="I11" s="51">
        <v>417382850</v>
      </c>
      <c r="J11" s="51">
        <v>1253173725</v>
      </c>
      <c r="K11" s="51">
        <v>1670556575</v>
      </c>
      <c r="L11" s="72">
        <f>K11/K14</f>
        <v>1.1446008130572012E-2</v>
      </c>
    </row>
    <row r="12" spans="2:12" ht="28.5" customHeight="1" x14ac:dyDescent="0.45">
      <c r="B12" s="91" t="s">
        <v>118</v>
      </c>
      <c r="C12" s="4">
        <v>0</v>
      </c>
      <c r="D12" s="51">
        <v>-522426986</v>
      </c>
      <c r="E12" s="51">
        <v>0</v>
      </c>
      <c r="F12" s="51">
        <v>-522426986</v>
      </c>
      <c r="G12" s="188">
        <f>F12/F14</f>
        <v>-9.6146429026948508E-3</v>
      </c>
      <c r="H12" s="4">
        <v>0</v>
      </c>
      <c r="I12" s="51">
        <v>0</v>
      </c>
      <c r="J12" s="51">
        <v>0</v>
      </c>
      <c r="K12" s="51">
        <v>0</v>
      </c>
      <c r="L12" s="72">
        <f>K12/K14</f>
        <v>0</v>
      </c>
    </row>
    <row r="13" spans="2:12" ht="28.5" customHeight="1" x14ac:dyDescent="0.45">
      <c r="B13" s="91" t="s">
        <v>138</v>
      </c>
      <c r="C13" s="4">
        <v>0</v>
      </c>
      <c r="D13" s="51">
        <v>0</v>
      </c>
      <c r="E13" s="51">
        <v>0</v>
      </c>
      <c r="F13" s="51">
        <v>0</v>
      </c>
      <c r="G13" s="72">
        <f>F13/F14</f>
        <v>0</v>
      </c>
      <c r="H13" s="4">
        <v>0</v>
      </c>
      <c r="I13" s="51">
        <v>-3</v>
      </c>
      <c r="J13" s="51">
        <v>8173473</v>
      </c>
      <c r="K13" s="51">
        <v>8173470</v>
      </c>
      <c r="L13" s="72">
        <f>K13/K14</f>
        <v>5.6001458121815739E-5</v>
      </c>
    </row>
    <row r="14" spans="2:12" ht="27.75" customHeight="1" x14ac:dyDescent="0.45">
      <c r="B14" s="92" t="s">
        <v>77</v>
      </c>
      <c r="C14" s="18">
        <f>SUM(C6:C13)</f>
        <v>0</v>
      </c>
      <c r="D14" s="18">
        <f>SUM(D6:D13)</f>
        <v>18872366526</v>
      </c>
      <c r="E14" s="18">
        <f>SUM(E6:E13)</f>
        <v>35464231441</v>
      </c>
      <c r="F14" s="18">
        <f>SUM(F6:F13)</f>
        <v>54336597967</v>
      </c>
      <c r="G14" s="25">
        <f>SUM(G6:G13)</f>
        <v>1</v>
      </c>
      <c r="H14" s="18">
        <f>SUM(H6:H13)</f>
        <v>0</v>
      </c>
      <c r="I14" s="18">
        <f>SUM(I6:I13)</f>
        <v>100797009178</v>
      </c>
      <c r="J14" s="18">
        <f>SUM(J6:J13)</f>
        <v>45154011994</v>
      </c>
      <c r="K14" s="18">
        <f>SUM(K6:K13)</f>
        <v>145951021172</v>
      </c>
      <c r="L14" s="25">
        <f>SUM(L6:L13)</f>
        <v>1.0000000000000002</v>
      </c>
    </row>
    <row r="15" spans="2:12" hidden="1" x14ac:dyDescent="0.45">
      <c r="B15" s="164" t="s">
        <v>79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</row>
    <row r="16" spans="2:12" hidden="1" x14ac:dyDescent="0.45"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</row>
    <row r="17" spans="5:9" x14ac:dyDescent="0.45">
      <c r="E17" s="23"/>
      <c r="F17" s="21"/>
      <c r="G17" s="52"/>
      <c r="H17" s="10"/>
    </row>
    <row r="18" spans="5:9" x14ac:dyDescent="0.45">
      <c r="E18" s="23"/>
      <c r="F18" s="21"/>
      <c r="G18" s="22"/>
      <c r="I18" s="10"/>
    </row>
    <row r="19" spans="5:9" x14ac:dyDescent="0.45">
      <c r="E19" s="23"/>
      <c r="F19" s="21"/>
      <c r="G19" s="21"/>
    </row>
    <row r="20" spans="5:9" x14ac:dyDescent="0.45">
      <c r="E20" s="23"/>
      <c r="F20" s="21"/>
      <c r="G20" s="22"/>
    </row>
    <row r="21" spans="5:9" x14ac:dyDescent="0.45">
      <c r="E21" s="23"/>
      <c r="F21" s="21"/>
      <c r="G21" s="22"/>
      <c r="I21" s="15"/>
    </row>
    <row r="22" spans="5:9" x14ac:dyDescent="0.45">
      <c r="E22" s="23"/>
      <c r="F22" s="21"/>
      <c r="G22" s="22"/>
    </row>
    <row r="23" spans="5:9" x14ac:dyDescent="0.45">
      <c r="E23" s="23"/>
      <c r="F23" s="21"/>
      <c r="G23" s="21"/>
    </row>
    <row r="24" spans="5:9" x14ac:dyDescent="0.45">
      <c r="F24" s="15"/>
    </row>
  </sheetData>
  <mergeCells count="13">
    <mergeCell ref="C1:L1"/>
    <mergeCell ref="C2:L2"/>
    <mergeCell ref="C3:L3"/>
    <mergeCell ref="C4:G4"/>
    <mergeCell ref="B15:L16"/>
    <mergeCell ref="B4:B5"/>
    <mergeCell ref="C5"/>
    <mergeCell ref="D5"/>
    <mergeCell ref="E5"/>
    <mergeCell ref="H4:L4"/>
    <mergeCell ref="G5"/>
    <mergeCell ref="I5"/>
    <mergeCell ref="J5"/>
  </mergeCells>
  <printOptions horizontalCentered="1" verticalCentered="1"/>
  <pageMargins left="0.7" right="0.7" top="0.75" bottom="0.75" header="0.3" footer="0.3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rightToLeft="1" view="pageBreakPreview" topLeftCell="A2" zoomScale="110" zoomScaleNormal="100" zoomScaleSheetLayoutView="110" workbookViewId="0">
      <selection activeCell="B4" sqref="B4:J12"/>
    </sheetView>
  </sheetViews>
  <sheetFormatPr defaultRowHeight="18.75" x14ac:dyDescent="0.45"/>
  <cols>
    <col min="1" max="1" width="9.140625" style="1"/>
    <col min="2" max="2" width="27.85546875" style="1" customWidth="1"/>
    <col min="3" max="3" width="13.85546875" style="1" customWidth="1"/>
    <col min="4" max="4" width="17.5703125" style="1" customWidth="1"/>
    <col min="5" max="5" width="12.5703125" style="1" customWidth="1"/>
    <col min="6" max="6" width="15.85546875" style="1" customWidth="1"/>
    <col min="7" max="7" width="12.42578125" style="1" bestFit="1" customWidth="1"/>
    <col min="8" max="8" width="17.140625" style="1" customWidth="1"/>
    <col min="9" max="9" width="16.5703125" style="1" customWidth="1"/>
    <col min="10" max="10" width="19" style="1" customWidth="1"/>
    <col min="11" max="11" width="9.140625" style="1" customWidth="1"/>
    <col min="12" max="16384" width="9.140625" style="1"/>
  </cols>
  <sheetData>
    <row r="1" spans="2:10" ht="24" x14ac:dyDescent="0.45">
      <c r="B1" s="33"/>
      <c r="C1" s="154" t="s">
        <v>0</v>
      </c>
      <c r="D1" s="154"/>
      <c r="E1" s="154"/>
      <c r="F1" s="154"/>
      <c r="G1" s="154"/>
      <c r="H1" s="154"/>
      <c r="I1" s="154"/>
      <c r="J1" s="155"/>
    </row>
    <row r="2" spans="2:10" ht="24" x14ac:dyDescent="0.45">
      <c r="B2" s="34"/>
      <c r="C2" s="157" t="s">
        <v>44</v>
      </c>
      <c r="D2" s="157"/>
      <c r="E2" s="157"/>
      <c r="F2" s="157"/>
      <c r="G2" s="157"/>
      <c r="H2" s="157"/>
      <c r="I2" s="157"/>
      <c r="J2" s="158"/>
    </row>
    <row r="3" spans="2:10" ht="24" x14ac:dyDescent="0.45">
      <c r="B3" s="36" t="s">
        <v>81</v>
      </c>
      <c r="C3" s="160" t="s">
        <v>116</v>
      </c>
      <c r="D3" s="160"/>
      <c r="E3" s="160"/>
      <c r="F3" s="160"/>
      <c r="G3" s="160"/>
      <c r="H3" s="160"/>
      <c r="I3" s="160"/>
      <c r="J3" s="161"/>
    </row>
    <row r="4" spans="2:10" x14ac:dyDescent="0.45">
      <c r="B4" s="115" t="s">
        <v>48</v>
      </c>
      <c r="C4" s="115" t="s">
        <v>46</v>
      </c>
      <c r="D4" s="115" t="s">
        <v>46</v>
      </c>
      <c r="E4" s="115" t="s">
        <v>46</v>
      </c>
      <c r="F4" s="115" t="s">
        <v>46</v>
      </c>
      <c r="G4" s="115" t="s">
        <v>47</v>
      </c>
      <c r="H4" s="115" t="s">
        <v>47</v>
      </c>
      <c r="I4" s="115" t="s">
        <v>47</v>
      </c>
      <c r="J4" s="115" t="s">
        <v>47</v>
      </c>
    </row>
    <row r="5" spans="2:10" x14ac:dyDescent="0.45">
      <c r="B5" s="115" t="s">
        <v>48</v>
      </c>
      <c r="C5" s="115" t="s">
        <v>65</v>
      </c>
      <c r="D5" s="115" t="s">
        <v>63</v>
      </c>
      <c r="E5" s="115" t="s">
        <v>64</v>
      </c>
      <c r="F5" s="115" t="s">
        <v>66</v>
      </c>
      <c r="G5" s="115" t="s">
        <v>65</v>
      </c>
      <c r="H5" s="115" t="s">
        <v>63</v>
      </c>
      <c r="I5" s="115" t="s">
        <v>64</v>
      </c>
      <c r="J5" s="115" t="s">
        <v>66</v>
      </c>
    </row>
    <row r="6" spans="2:10" ht="24.75" customHeight="1" x14ac:dyDescent="0.45">
      <c r="B6" s="67" t="s">
        <v>90</v>
      </c>
      <c r="C6" s="68">
        <v>0</v>
      </c>
      <c r="D6" s="69">
        <v>-149098125</v>
      </c>
      <c r="E6" s="68">
        <v>198993527</v>
      </c>
      <c r="F6" s="69">
        <v>49895402</v>
      </c>
      <c r="G6" s="68">
        <v>0</v>
      </c>
      <c r="H6" s="69">
        <v>203100162</v>
      </c>
      <c r="I6" s="69">
        <v>455777941</v>
      </c>
      <c r="J6" s="69">
        <v>658878103</v>
      </c>
    </row>
    <row r="7" spans="2:10" s="7" customFormat="1" ht="29.25" customHeight="1" x14ac:dyDescent="0.25">
      <c r="B7" s="67" t="s">
        <v>91</v>
      </c>
      <c r="C7" s="68">
        <v>0</v>
      </c>
      <c r="D7" s="69">
        <v>56224506</v>
      </c>
      <c r="E7" s="68">
        <v>0</v>
      </c>
      <c r="F7" s="69">
        <v>56224506</v>
      </c>
      <c r="G7" s="68">
        <v>0</v>
      </c>
      <c r="H7" s="69">
        <v>281500716</v>
      </c>
      <c r="I7" s="69">
        <v>177197389</v>
      </c>
      <c r="J7" s="69">
        <v>458698105</v>
      </c>
    </row>
    <row r="8" spans="2:10" ht="23.25" customHeight="1" x14ac:dyDescent="0.45">
      <c r="B8" s="67" t="s">
        <v>93</v>
      </c>
      <c r="C8" s="68">
        <v>0</v>
      </c>
      <c r="D8" s="69">
        <v>0</v>
      </c>
      <c r="E8" s="68">
        <v>0</v>
      </c>
      <c r="F8" s="69">
        <v>0</v>
      </c>
      <c r="G8" s="68">
        <v>0</v>
      </c>
      <c r="H8" s="69">
        <v>0</v>
      </c>
      <c r="I8" s="69">
        <v>126289208</v>
      </c>
      <c r="J8" s="69">
        <v>126289208</v>
      </c>
    </row>
    <row r="9" spans="2:10" ht="24.75" customHeight="1" x14ac:dyDescent="0.45">
      <c r="B9" s="67" t="s">
        <v>132</v>
      </c>
      <c r="C9" s="68">
        <v>94544832</v>
      </c>
      <c r="D9" s="69">
        <v>-134150000</v>
      </c>
      <c r="E9" s="68">
        <v>0</v>
      </c>
      <c r="F9" s="69">
        <v>-39605168</v>
      </c>
      <c r="G9" s="68">
        <v>94544832</v>
      </c>
      <c r="H9" s="69">
        <v>-134150000</v>
      </c>
      <c r="I9" s="69">
        <v>0</v>
      </c>
      <c r="J9" s="69">
        <v>-39605168</v>
      </c>
    </row>
    <row r="10" spans="2:10" ht="23.25" customHeight="1" x14ac:dyDescent="0.45">
      <c r="B10" s="67" t="s">
        <v>89</v>
      </c>
      <c r="C10" s="68">
        <v>0</v>
      </c>
      <c r="D10" s="69">
        <v>0</v>
      </c>
      <c r="E10" s="68">
        <v>0</v>
      </c>
      <c r="F10" s="69">
        <v>0</v>
      </c>
      <c r="G10" s="68">
        <v>0</v>
      </c>
      <c r="H10" s="69">
        <v>0</v>
      </c>
      <c r="I10" s="69">
        <v>8689585</v>
      </c>
      <c r="J10" s="69">
        <v>8689585</v>
      </c>
    </row>
    <row r="11" spans="2:10" ht="23.25" customHeight="1" x14ac:dyDescent="0.45">
      <c r="B11" s="67" t="s">
        <v>92</v>
      </c>
      <c r="C11" s="68">
        <v>0</v>
      </c>
      <c r="D11" s="69">
        <v>0</v>
      </c>
      <c r="E11" s="68">
        <v>0</v>
      </c>
      <c r="F11" s="69">
        <v>0</v>
      </c>
      <c r="G11" s="68">
        <v>0</v>
      </c>
      <c r="H11" s="69">
        <v>0</v>
      </c>
      <c r="I11" s="69">
        <v>130594</v>
      </c>
      <c r="J11" s="69">
        <v>130594</v>
      </c>
    </row>
    <row r="12" spans="2:10" ht="24" x14ac:dyDescent="0.45">
      <c r="B12" s="5" t="s">
        <v>66</v>
      </c>
      <c r="C12" s="83">
        <f>SUM(C6:C11)</f>
        <v>94544832</v>
      </c>
      <c r="D12" s="73">
        <f>SUM(D6:D11)</f>
        <v>-227023619</v>
      </c>
      <c r="E12" s="97">
        <f>SUM(E6:E11)</f>
        <v>198993527</v>
      </c>
      <c r="F12" s="73">
        <f>SUM(F6:F11)</f>
        <v>66514740</v>
      </c>
      <c r="G12" s="83">
        <f>SUM(G6:G11)</f>
        <v>94544832</v>
      </c>
      <c r="H12" s="73">
        <f>SUM(H6:H11)</f>
        <v>350450878</v>
      </c>
      <c r="I12" s="73">
        <f>SUM(I6:I11)</f>
        <v>768084717</v>
      </c>
      <c r="J12" s="73">
        <f>SUM(J6:J11)</f>
        <v>1213080427</v>
      </c>
    </row>
    <row r="13" spans="2:10" x14ac:dyDescent="0.45">
      <c r="D13" s="12"/>
    </row>
    <row r="15" spans="2:10" x14ac:dyDescent="0.45">
      <c r="F15" s="12"/>
      <c r="I15" s="12"/>
    </row>
  </sheetData>
  <sortState ref="B6:J10">
    <sortCondition ref="B6"/>
  </sortState>
  <mergeCells count="14">
    <mergeCell ref="C1:J1"/>
    <mergeCell ref="C2:J2"/>
    <mergeCell ref="C3:J3"/>
    <mergeCell ref="I5"/>
    <mergeCell ref="J5"/>
    <mergeCell ref="G4:J4"/>
    <mergeCell ref="G5"/>
    <mergeCell ref="H5"/>
    <mergeCell ref="B4:B5"/>
    <mergeCell ref="C5"/>
    <mergeCell ref="D5"/>
    <mergeCell ref="E5"/>
    <mergeCell ref="F5"/>
    <mergeCell ref="C4:F4"/>
  </mergeCells>
  <pageMargins left="0.7" right="0.7" top="0.75" bottom="0.75" header="0.3" footer="0.3"/>
  <pageSetup paperSize="9"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G12"/>
  <sheetViews>
    <sheetView rightToLeft="1" view="pageBreakPreview" zoomScaleNormal="100" zoomScaleSheetLayoutView="100" workbookViewId="0">
      <selection activeCell="B4" sqref="B4:G7"/>
    </sheetView>
  </sheetViews>
  <sheetFormatPr defaultRowHeight="18.75" x14ac:dyDescent="0.45"/>
  <cols>
    <col min="1" max="1" width="9.140625" style="1"/>
    <col min="2" max="2" width="18.42578125" style="1" bestFit="1" customWidth="1"/>
    <col min="3" max="3" width="17.7109375" style="1" customWidth="1"/>
    <col min="4" max="4" width="25.42578125" style="1" bestFit="1" customWidth="1"/>
    <col min="5" max="5" width="23" style="1" bestFit="1" customWidth="1"/>
    <col min="6" max="6" width="24.5703125" style="1" bestFit="1" customWidth="1"/>
    <col min="7" max="7" width="25.28515625" style="1" bestFit="1" customWidth="1"/>
    <col min="8" max="8" width="9.140625" style="1" customWidth="1"/>
    <col min="9" max="16384" width="9.140625" style="1"/>
  </cols>
  <sheetData>
    <row r="1" spans="2:7" ht="24" x14ac:dyDescent="0.45">
      <c r="B1" s="33"/>
      <c r="C1" s="154" t="s">
        <v>0</v>
      </c>
      <c r="D1" s="154"/>
      <c r="E1" s="154"/>
      <c r="F1" s="154"/>
      <c r="G1" s="155"/>
    </row>
    <row r="2" spans="2:7" ht="24" x14ac:dyDescent="0.45">
      <c r="B2" s="34"/>
      <c r="C2" s="157" t="s">
        <v>44</v>
      </c>
      <c r="D2" s="157"/>
      <c r="E2" s="157"/>
      <c r="F2" s="157"/>
      <c r="G2" s="158"/>
    </row>
    <row r="3" spans="2:7" ht="24" x14ac:dyDescent="0.45">
      <c r="B3" s="36" t="s">
        <v>81</v>
      </c>
      <c r="C3" s="160" t="s">
        <v>116</v>
      </c>
      <c r="D3" s="160"/>
      <c r="E3" s="160"/>
      <c r="F3" s="160"/>
      <c r="G3" s="161"/>
    </row>
    <row r="4" spans="2:7" x14ac:dyDescent="0.45">
      <c r="B4" s="115" t="s">
        <v>67</v>
      </c>
      <c r="C4" s="115" t="s">
        <v>67</v>
      </c>
      <c r="D4" s="115" t="s">
        <v>46</v>
      </c>
      <c r="E4" s="115" t="s">
        <v>46</v>
      </c>
      <c r="F4" s="115" t="s">
        <v>47</v>
      </c>
      <c r="G4" s="115" t="s">
        <v>47</v>
      </c>
    </row>
    <row r="5" spans="2:7" x14ac:dyDescent="0.45">
      <c r="B5" s="115" t="s">
        <v>68</v>
      </c>
      <c r="C5" s="115" t="s">
        <v>37</v>
      </c>
      <c r="D5" s="115" t="s">
        <v>69</v>
      </c>
      <c r="E5" s="115" t="s">
        <v>70</v>
      </c>
      <c r="F5" s="115" t="s">
        <v>69</v>
      </c>
      <c r="G5" s="115" t="s">
        <v>70</v>
      </c>
    </row>
    <row r="6" spans="2:7" ht="27.75" customHeight="1" x14ac:dyDescent="0.45">
      <c r="B6" s="3" t="s">
        <v>43</v>
      </c>
      <c r="C6" s="66" t="s">
        <v>113</v>
      </c>
      <c r="D6" s="4">
        <v>185603631</v>
      </c>
      <c r="E6" s="29">
        <f>D6/73288966451</f>
        <v>2.5324907689084691E-3</v>
      </c>
      <c r="F6" s="4">
        <v>808792103</v>
      </c>
      <c r="G6" s="48">
        <f>F6/167125807624</f>
        <v>4.8394207603150207E-3</v>
      </c>
    </row>
    <row r="7" spans="2:7" ht="29.25" customHeight="1" x14ac:dyDescent="0.45">
      <c r="B7" s="166" t="s">
        <v>66</v>
      </c>
      <c r="C7" s="167"/>
      <c r="D7" s="4">
        <f>SUM(D6:D6)</f>
        <v>185603631</v>
      </c>
      <c r="E7" s="29">
        <f>SUM(E6:E6)</f>
        <v>2.5324907689084691E-3</v>
      </c>
      <c r="F7" s="4">
        <f>SUM(F6:F6)</f>
        <v>808792103</v>
      </c>
      <c r="G7" s="29">
        <f>SUM(G6:G6)</f>
        <v>4.8394207603150207E-3</v>
      </c>
    </row>
    <row r="8" spans="2:7" x14ac:dyDescent="0.45">
      <c r="F8" s="88"/>
    </row>
    <row r="10" spans="2:7" x14ac:dyDescent="0.45">
      <c r="D10" s="11"/>
      <c r="E10" s="105"/>
      <c r="F10" s="11"/>
      <c r="G10" s="11"/>
    </row>
    <row r="11" spans="2:7" x14ac:dyDescent="0.45">
      <c r="D11" s="189"/>
      <c r="E11" s="189"/>
      <c r="F11" s="190"/>
      <c r="G11" s="11"/>
    </row>
    <row r="12" spans="2:7" x14ac:dyDescent="0.45">
      <c r="G12" s="49"/>
    </row>
  </sheetData>
  <mergeCells count="13">
    <mergeCell ref="C1:G1"/>
    <mergeCell ref="C2:G2"/>
    <mergeCell ref="C3:G3"/>
    <mergeCell ref="B7:C7"/>
    <mergeCell ref="B5"/>
    <mergeCell ref="C5"/>
    <mergeCell ref="B4:C4"/>
    <mergeCell ref="D5"/>
    <mergeCell ref="E5"/>
    <mergeCell ref="D4:E4"/>
    <mergeCell ref="F5"/>
    <mergeCell ref="G5"/>
    <mergeCell ref="F4:G4"/>
  </mergeCells>
  <pageMargins left="0.7" right="0.7" top="0.75" bottom="0.75" header="0.3" footer="0.3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rightToLeft="1" view="pageBreakPreview" zoomScale="110" zoomScaleNormal="100" zoomScaleSheetLayoutView="110" workbookViewId="0">
      <selection activeCell="B13" sqref="B13"/>
    </sheetView>
  </sheetViews>
  <sheetFormatPr defaultRowHeight="18.75" x14ac:dyDescent="0.45"/>
  <cols>
    <col min="1" max="1" width="41.140625" style="1" customWidth="1"/>
    <col min="2" max="2" width="20.5703125" style="1" customWidth="1"/>
    <col min="3" max="3" width="22.5703125" style="1" customWidth="1"/>
    <col min="4" max="4" width="9.140625" style="1" customWidth="1"/>
    <col min="5" max="16384" width="9.140625" style="1"/>
  </cols>
  <sheetData>
    <row r="1" spans="1:3" ht="21" x14ac:dyDescent="0.45">
      <c r="A1" s="168" t="s">
        <v>0</v>
      </c>
      <c r="B1" s="168"/>
      <c r="C1" s="169"/>
    </row>
    <row r="2" spans="1:3" ht="21" x14ac:dyDescent="0.45">
      <c r="A2" s="168" t="s">
        <v>44</v>
      </c>
      <c r="B2" s="168"/>
      <c r="C2" s="169"/>
    </row>
    <row r="3" spans="1:3" ht="21" x14ac:dyDescent="0.45">
      <c r="A3" s="170" t="s">
        <v>116</v>
      </c>
      <c r="B3" s="170"/>
      <c r="C3" s="171"/>
    </row>
    <row r="4" spans="1:3" ht="21" x14ac:dyDescent="0.45">
      <c r="A4" s="43" t="s">
        <v>81</v>
      </c>
      <c r="B4" s="41"/>
      <c r="C4" s="42"/>
    </row>
    <row r="5" spans="1:3" x14ac:dyDescent="0.45">
      <c r="A5" s="115" t="s">
        <v>71</v>
      </c>
      <c r="B5" s="115" t="s">
        <v>46</v>
      </c>
      <c r="C5" s="115" t="s">
        <v>117</v>
      </c>
    </row>
    <row r="6" spans="1:3" x14ac:dyDescent="0.45">
      <c r="A6" s="115" t="s">
        <v>71</v>
      </c>
      <c r="B6" s="115" t="s">
        <v>40</v>
      </c>
      <c r="C6" s="115" t="s">
        <v>40</v>
      </c>
    </row>
    <row r="7" spans="1:3" x14ac:dyDescent="0.45">
      <c r="A7" s="2" t="s">
        <v>109</v>
      </c>
      <c r="B7" s="4">
        <v>0</v>
      </c>
      <c r="C7" s="4">
        <v>343117918</v>
      </c>
    </row>
    <row r="8" spans="1:3" x14ac:dyDescent="0.45">
      <c r="A8" s="2" t="s">
        <v>72</v>
      </c>
      <c r="B8" s="4">
        <v>0</v>
      </c>
      <c r="C8" s="4">
        <v>0</v>
      </c>
    </row>
    <row r="9" spans="1:3" x14ac:dyDescent="0.45">
      <c r="A9" s="2" t="s">
        <v>73</v>
      </c>
      <c r="B9" s="4">
        <v>0</v>
      </c>
      <c r="C9" s="4">
        <v>5384130</v>
      </c>
    </row>
    <row r="10" spans="1:3" ht="21" x14ac:dyDescent="0.45">
      <c r="A10" s="18" t="s">
        <v>66</v>
      </c>
      <c r="B10" s="17">
        <f>SUM(B7:B9)</f>
        <v>0</v>
      </c>
      <c r="C10" s="17">
        <f>SUM(C7:C9)</f>
        <v>348502048</v>
      </c>
    </row>
  </sheetData>
  <mergeCells count="8">
    <mergeCell ref="A1:C1"/>
    <mergeCell ref="A2:C2"/>
    <mergeCell ref="A3:C3"/>
    <mergeCell ref="A5:A6"/>
    <mergeCell ref="B6"/>
    <mergeCell ref="B5"/>
    <mergeCell ref="C6"/>
    <mergeCell ref="C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H13"/>
  <sheetViews>
    <sheetView rightToLeft="1" view="pageBreakPreview" zoomScale="120" zoomScaleNormal="110" zoomScaleSheetLayoutView="120" workbookViewId="0">
      <selection activeCell="B5" sqref="B5:E9"/>
    </sheetView>
  </sheetViews>
  <sheetFormatPr defaultRowHeight="18.75" x14ac:dyDescent="0.45"/>
  <cols>
    <col min="1" max="1" width="9.140625" style="1"/>
    <col min="2" max="2" width="21.5703125" style="1" bestFit="1" customWidth="1"/>
    <col min="3" max="3" width="7" style="1" bestFit="1" customWidth="1"/>
    <col min="4" max="4" width="21.42578125" style="1" customWidth="1"/>
    <col min="5" max="5" width="23.5703125" style="1" bestFit="1" customWidth="1"/>
    <col min="6" max="6" width="9.140625" style="1" customWidth="1"/>
    <col min="7" max="7" width="9.140625" style="1"/>
    <col min="8" max="8" width="25.28515625" style="1" customWidth="1"/>
    <col min="9" max="16384" width="9.140625" style="1"/>
  </cols>
  <sheetData>
    <row r="1" spans="2:8" ht="24" customHeight="1" x14ac:dyDescent="0.45">
      <c r="B1" s="172" t="s">
        <v>0</v>
      </c>
      <c r="C1" s="173"/>
      <c r="D1" s="173"/>
      <c r="E1" s="174"/>
    </row>
    <row r="2" spans="2:8" ht="24" customHeight="1" x14ac:dyDescent="0.45">
      <c r="B2" s="175" t="s">
        <v>44</v>
      </c>
      <c r="C2" s="176"/>
      <c r="D2" s="176"/>
      <c r="E2" s="177"/>
    </row>
    <row r="3" spans="2:8" ht="24" customHeight="1" x14ac:dyDescent="0.45">
      <c r="B3" s="178" t="s">
        <v>116</v>
      </c>
      <c r="C3" s="160"/>
      <c r="D3" s="160"/>
      <c r="E3" s="179"/>
    </row>
    <row r="4" spans="2:8" ht="24" customHeight="1" x14ac:dyDescent="0.45">
      <c r="B4" s="63" t="s">
        <v>81</v>
      </c>
      <c r="C4" s="43"/>
      <c r="D4" s="44"/>
      <c r="E4" s="64"/>
    </row>
    <row r="5" spans="2:8" x14ac:dyDescent="0.45">
      <c r="B5" s="180" t="s">
        <v>48</v>
      </c>
      <c r="C5" s="74" t="s">
        <v>82</v>
      </c>
      <c r="D5" s="115" t="s">
        <v>40</v>
      </c>
      <c r="E5" s="117" t="s">
        <v>12</v>
      </c>
    </row>
    <row r="6" spans="2:8" x14ac:dyDescent="0.45">
      <c r="B6" s="65" t="s">
        <v>74</v>
      </c>
      <c r="C6" s="16" t="s">
        <v>83</v>
      </c>
      <c r="D6" s="4">
        <v>54336597967</v>
      </c>
      <c r="E6" s="94">
        <f>ABS(D6)/413176936916</f>
        <v>0.13150927148203043</v>
      </c>
      <c r="H6" s="186"/>
    </row>
    <row r="7" spans="2:8" x14ac:dyDescent="0.45">
      <c r="B7" s="65" t="s">
        <v>75</v>
      </c>
      <c r="C7" s="16" t="s">
        <v>84</v>
      </c>
      <c r="D7" s="4">
        <v>66514740</v>
      </c>
      <c r="E7" s="94">
        <f>ABS(D7)/413176936916</f>
        <v>1.6098367081297818E-4</v>
      </c>
      <c r="H7" s="99"/>
    </row>
    <row r="8" spans="2:8" ht="19.5" thickBot="1" x14ac:dyDescent="0.5">
      <c r="B8" s="79" t="s">
        <v>76</v>
      </c>
      <c r="C8" s="89" t="s">
        <v>85</v>
      </c>
      <c r="D8" s="80">
        <v>185603631</v>
      </c>
      <c r="E8" s="95">
        <f>ABS(D8)/413176936916</f>
        <v>4.4921101449990592E-4</v>
      </c>
      <c r="H8" s="10"/>
    </row>
    <row r="9" spans="2:8" ht="19.5" thickBot="1" x14ac:dyDescent="0.5">
      <c r="B9" s="181" t="s">
        <v>66</v>
      </c>
      <c r="C9" s="182"/>
      <c r="D9" s="101">
        <f>SUM(D6:D8)</f>
        <v>54588716338</v>
      </c>
      <c r="E9" s="100">
        <f>SUM(E6:E8)</f>
        <v>0.13211946616734332</v>
      </c>
    </row>
    <row r="10" spans="2:8" x14ac:dyDescent="0.45">
      <c r="B10" s="187" t="s">
        <v>140</v>
      </c>
      <c r="C10" s="187"/>
      <c r="D10" s="187"/>
      <c r="E10" s="187"/>
    </row>
    <row r="12" spans="2:8" x14ac:dyDescent="0.45">
      <c r="E12" s="10"/>
    </row>
    <row r="13" spans="2:8" x14ac:dyDescent="0.45">
      <c r="D13" s="15"/>
    </row>
  </sheetData>
  <mergeCells count="8">
    <mergeCell ref="B1:E1"/>
    <mergeCell ref="B2:E2"/>
    <mergeCell ref="B3:E3"/>
    <mergeCell ref="B10:E10"/>
    <mergeCell ref="B5"/>
    <mergeCell ref="D5"/>
    <mergeCell ref="E5"/>
    <mergeCell ref="B9:C9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"/>
  <sheetViews>
    <sheetView rightToLeft="1" view="pageBreakPreview" zoomScale="90" zoomScaleNormal="100" zoomScaleSheetLayoutView="90" workbookViewId="0">
      <selection activeCell="B4" sqref="B4:J6"/>
    </sheetView>
  </sheetViews>
  <sheetFormatPr defaultRowHeight="18.75" x14ac:dyDescent="0.45"/>
  <cols>
    <col min="1" max="1" width="9.140625" style="1"/>
    <col min="2" max="2" width="9.42578125" style="1" bestFit="1" customWidth="1"/>
    <col min="3" max="3" width="12.42578125" style="1" bestFit="1" customWidth="1"/>
    <col min="4" max="4" width="9.5703125" style="1" bestFit="1" customWidth="1"/>
    <col min="5" max="6" width="9.140625" style="1" customWidth="1"/>
    <col min="7" max="7" width="12.42578125" style="1" bestFit="1" customWidth="1"/>
    <col min="8" max="11" width="9.140625" style="1" customWidth="1"/>
    <col min="12" max="16384" width="9.140625" style="1"/>
  </cols>
  <sheetData>
    <row r="1" spans="2:10" ht="24" x14ac:dyDescent="0.45">
      <c r="B1" s="58"/>
      <c r="C1" s="118" t="s">
        <v>0</v>
      </c>
      <c r="D1" s="118"/>
      <c r="E1" s="118"/>
      <c r="F1" s="118"/>
      <c r="G1" s="118"/>
      <c r="H1" s="118"/>
      <c r="I1" s="118"/>
      <c r="J1" s="119"/>
    </row>
    <row r="2" spans="2:10" ht="24" x14ac:dyDescent="0.45">
      <c r="B2" s="59"/>
      <c r="C2" s="120" t="s">
        <v>1</v>
      </c>
      <c r="D2" s="120"/>
      <c r="E2" s="120"/>
      <c r="F2" s="120"/>
      <c r="G2" s="120"/>
      <c r="H2" s="120"/>
      <c r="I2" s="120"/>
      <c r="J2" s="121"/>
    </row>
    <row r="3" spans="2:10" ht="24.75" thickBot="1" x14ac:dyDescent="0.5">
      <c r="B3" s="56" t="s">
        <v>80</v>
      </c>
      <c r="C3" s="120" t="s">
        <v>116</v>
      </c>
      <c r="D3" s="120"/>
      <c r="E3" s="120"/>
      <c r="F3" s="120"/>
      <c r="G3" s="120"/>
      <c r="H3" s="120"/>
      <c r="I3" s="120"/>
      <c r="J3" s="121"/>
    </row>
    <row r="4" spans="2:10" x14ac:dyDescent="0.45">
      <c r="B4" s="122" t="s">
        <v>2</v>
      </c>
      <c r="C4" s="125" t="s">
        <v>110</v>
      </c>
      <c r="D4" s="125" t="s">
        <v>3</v>
      </c>
      <c r="E4" s="125" t="s">
        <v>3</v>
      </c>
      <c r="F4" s="125" t="s">
        <v>3</v>
      </c>
      <c r="G4" s="125" t="s">
        <v>117</v>
      </c>
      <c r="H4" s="125" t="s">
        <v>5</v>
      </c>
      <c r="I4" s="125" t="s">
        <v>5</v>
      </c>
      <c r="J4" s="127" t="s">
        <v>5</v>
      </c>
    </row>
    <row r="5" spans="2:10" x14ac:dyDescent="0.45">
      <c r="B5" s="123" t="s">
        <v>2</v>
      </c>
      <c r="C5" s="124" t="s">
        <v>14</v>
      </c>
      <c r="D5" s="124" t="s">
        <v>15</v>
      </c>
      <c r="E5" s="124" t="s">
        <v>16</v>
      </c>
      <c r="F5" s="124" t="s">
        <v>17</v>
      </c>
      <c r="G5" s="124" t="s">
        <v>14</v>
      </c>
      <c r="H5" s="124" t="s">
        <v>15</v>
      </c>
      <c r="I5" s="124" t="s">
        <v>16</v>
      </c>
      <c r="J5" s="126" t="s">
        <v>17</v>
      </c>
    </row>
    <row r="6" spans="2:10" ht="21.75" customHeight="1" thickBot="1" x14ac:dyDescent="0.5">
      <c r="B6" s="60" t="s">
        <v>78</v>
      </c>
      <c r="C6" s="61">
        <v>0</v>
      </c>
      <c r="D6" s="61">
        <v>0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2">
        <v>0</v>
      </c>
    </row>
  </sheetData>
  <mergeCells count="14">
    <mergeCell ref="C1:J1"/>
    <mergeCell ref="C2:J2"/>
    <mergeCell ref="B4:B5"/>
    <mergeCell ref="C5"/>
    <mergeCell ref="D5"/>
    <mergeCell ref="E5"/>
    <mergeCell ref="F5"/>
    <mergeCell ref="C4:F4"/>
    <mergeCell ref="C3:J3"/>
    <mergeCell ref="G5"/>
    <mergeCell ref="H5"/>
    <mergeCell ref="I5"/>
    <mergeCell ref="J5"/>
    <mergeCell ref="G4:J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3"/>
  <sheetViews>
    <sheetView rightToLeft="1" view="pageBreakPreview" zoomScale="60" zoomScaleNormal="100" workbookViewId="0">
      <selection activeCell="B4" sqref="B4:T10"/>
    </sheetView>
  </sheetViews>
  <sheetFormatPr defaultRowHeight="35.25" customHeight="1" x14ac:dyDescent="0.45"/>
  <cols>
    <col min="1" max="1" width="9.140625" style="1"/>
    <col min="2" max="2" width="36.85546875" style="1" customWidth="1"/>
    <col min="3" max="3" width="9.7109375" style="1" customWidth="1"/>
    <col min="4" max="4" width="9.140625" style="1" customWidth="1"/>
    <col min="5" max="5" width="15.7109375" style="1" customWidth="1"/>
    <col min="6" max="6" width="16.42578125" style="1" customWidth="1"/>
    <col min="7" max="8" width="9.140625" style="1" customWidth="1"/>
    <col min="9" max="9" width="17.28515625" style="1" bestFit="1" customWidth="1"/>
    <col min="10" max="10" width="22.7109375" style="1" customWidth="1"/>
    <col min="11" max="11" width="26.5703125" style="1" bestFit="1" customWidth="1"/>
    <col min="12" max="12" width="15.85546875" style="1" customWidth="1"/>
    <col min="13" max="13" width="23.42578125" style="1" customWidth="1"/>
    <col min="14" max="14" width="16.28515625" style="1" customWidth="1"/>
    <col min="15" max="15" width="21.5703125" style="1" customWidth="1"/>
    <col min="16" max="16" width="15.42578125" style="1" customWidth="1"/>
    <col min="17" max="17" width="18" style="1" customWidth="1"/>
    <col min="18" max="18" width="26.140625" style="1" customWidth="1"/>
    <col min="19" max="19" width="23.7109375" style="1" customWidth="1"/>
    <col min="20" max="20" width="13.140625" style="1" customWidth="1"/>
    <col min="21" max="21" width="9.140625" style="1" customWidth="1"/>
    <col min="22" max="16384" width="9.140625" style="1"/>
  </cols>
  <sheetData>
    <row r="1" spans="2:20" ht="35.25" customHeight="1" x14ac:dyDescent="0.45">
      <c r="B1" s="58"/>
      <c r="C1" s="118" t="s">
        <v>0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9"/>
    </row>
    <row r="2" spans="2:20" ht="35.25" customHeight="1" x14ac:dyDescent="0.45">
      <c r="B2" s="59"/>
      <c r="C2" s="120" t="s">
        <v>1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1"/>
    </row>
    <row r="3" spans="2:20" ht="35.25" customHeight="1" x14ac:dyDescent="0.45">
      <c r="B3" s="56" t="s">
        <v>80</v>
      </c>
      <c r="C3" s="128" t="s">
        <v>116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9"/>
    </row>
    <row r="4" spans="2:20" ht="35.25" customHeight="1" x14ac:dyDescent="0.45">
      <c r="B4" s="131" t="s">
        <v>18</v>
      </c>
      <c r="C4" s="132" t="s">
        <v>18</v>
      </c>
      <c r="D4" s="132" t="s">
        <v>18</v>
      </c>
      <c r="E4" s="132" t="s">
        <v>18</v>
      </c>
      <c r="F4" s="132" t="s">
        <v>18</v>
      </c>
      <c r="G4" s="132" t="s">
        <v>18</v>
      </c>
      <c r="H4" s="132" t="s">
        <v>18</v>
      </c>
      <c r="I4" s="132" t="s">
        <v>110</v>
      </c>
      <c r="J4" s="132" t="s">
        <v>3</v>
      </c>
      <c r="K4" s="132" t="s">
        <v>3</v>
      </c>
      <c r="L4" s="132" t="s">
        <v>4</v>
      </c>
      <c r="M4" s="132" t="s">
        <v>4</v>
      </c>
      <c r="N4" s="132" t="s">
        <v>4</v>
      </c>
      <c r="O4" s="132" t="s">
        <v>4</v>
      </c>
      <c r="P4" s="132" t="s">
        <v>117</v>
      </c>
      <c r="Q4" s="132" t="s">
        <v>5</v>
      </c>
      <c r="R4" s="132" t="s">
        <v>5</v>
      </c>
      <c r="S4" s="132" t="s">
        <v>5</v>
      </c>
      <c r="T4" s="137" t="s">
        <v>5</v>
      </c>
    </row>
    <row r="5" spans="2:20" ht="35.25" customHeight="1" x14ac:dyDescent="0.45">
      <c r="B5" s="131" t="s">
        <v>19</v>
      </c>
      <c r="C5" s="130" t="s">
        <v>20</v>
      </c>
      <c r="D5" s="130" t="s">
        <v>21</v>
      </c>
      <c r="E5" s="130" t="s">
        <v>22</v>
      </c>
      <c r="F5" s="130" t="s">
        <v>23</v>
      </c>
      <c r="G5" s="130" t="s">
        <v>24</v>
      </c>
      <c r="H5" s="130" t="s">
        <v>17</v>
      </c>
      <c r="I5" s="130" t="s">
        <v>6</v>
      </c>
      <c r="J5" s="130" t="s">
        <v>7</v>
      </c>
      <c r="K5" s="102" t="s">
        <v>8</v>
      </c>
      <c r="L5" s="130" t="s">
        <v>104</v>
      </c>
      <c r="M5" s="102" t="s">
        <v>105</v>
      </c>
      <c r="N5" s="130" t="s">
        <v>106</v>
      </c>
      <c r="O5" s="102" t="s">
        <v>10</v>
      </c>
      <c r="P5" s="130" t="s">
        <v>6</v>
      </c>
      <c r="Q5" s="102" t="s">
        <v>25</v>
      </c>
      <c r="R5" s="102" t="s">
        <v>7</v>
      </c>
      <c r="S5" s="102" t="s">
        <v>8</v>
      </c>
      <c r="T5" s="136" t="s">
        <v>12</v>
      </c>
    </row>
    <row r="6" spans="2:20" ht="39" customHeight="1" x14ac:dyDescent="0.45">
      <c r="B6" s="131" t="s">
        <v>19</v>
      </c>
      <c r="C6" s="130" t="s">
        <v>20</v>
      </c>
      <c r="D6" s="130" t="s">
        <v>21</v>
      </c>
      <c r="E6" s="130" t="s">
        <v>22</v>
      </c>
      <c r="F6" s="130" t="s">
        <v>23</v>
      </c>
      <c r="G6" s="130" t="s">
        <v>24</v>
      </c>
      <c r="H6" s="130" t="s">
        <v>17</v>
      </c>
      <c r="I6" s="130" t="s">
        <v>6</v>
      </c>
      <c r="J6" s="130" t="s">
        <v>7</v>
      </c>
      <c r="K6" s="102" t="s">
        <v>103</v>
      </c>
      <c r="L6" s="130" t="s">
        <v>6</v>
      </c>
      <c r="M6" s="102" t="s">
        <v>103</v>
      </c>
      <c r="N6" s="130" t="s">
        <v>6</v>
      </c>
      <c r="O6" s="102" t="s">
        <v>103</v>
      </c>
      <c r="P6" s="130" t="s">
        <v>6</v>
      </c>
      <c r="Q6" s="102" t="s">
        <v>103</v>
      </c>
      <c r="R6" s="102" t="s">
        <v>103</v>
      </c>
      <c r="S6" s="102" t="s">
        <v>103</v>
      </c>
      <c r="T6" s="136" t="s">
        <v>12</v>
      </c>
    </row>
    <row r="7" spans="2:20" s="76" customFormat="1" ht="53.25" customHeight="1" x14ac:dyDescent="0.45">
      <c r="B7" s="82" t="s">
        <v>132</v>
      </c>
      <c r="C7" s="70" t="s">
        <v>94</v>
      </c>
      <c r="D7" s="70" t="s">
        <v>94</v>
      </c>
      <c r="E7" s="70" t="s">
        <v>133</v>
      </c>
      <c r="F7" s="70" t="s">
        <v>134</v>
      </c>
      <c r="G7" s="70">
        <v>18</v>
      </c>
      <c r="H7" s="70">
        <v>18</v>
      </c>
      <c r="I7" s="81">
        <v>0</v>
      </c>
      <c r="J7" s="81">
        <v>0</v>
      </c>
      <c r="K7" s="81">
        <v>0</v>
      </c>
      <c r="L7" s="81">
        <v>100000</v>
      </c>
      <c r="M7" s="81">
        <v>99062375000</v>
      </c>
      <c r="N7" s="81">
        <v>0</v>
      </c>
      <c r="O7" s="81">
        <v>0</v>
      </c>
      <c r="P7" s="81">
        <v>100000</v>
      </c>
      <c r="Q7" s="81">
        <v>990000</v>
      </c>
      <c r="R7" s="81">
        <v>99062375000</v>
      </c>
      <c r="S7" s="81">
        <v>98928225000</v>
      </c>
      <c r="T7" s="93" t="s">
        <v>135</v>
      </c>
    </row>
    <row r="8" spans="2:20" s="76" customFormat="1" ht="54" customHeight="1" x14ac:dyDescent="0.45">
      <c r="B8" s="82" t="s">
        <v>91</v>
      </c>
      <c r="C8" s="70" t="s">
        <v>94</v>
      </c>
      <c r="D8" s="70" t="s">
        <v>94</v>
      </c>
      <c r="E8" s="70" t="s">
        <v>96</v>
      </c>
      <c r="F8" s="70" t="s">
        <v>98</v>
      </c>
      <c r="G8" s="70">
        <v>0</v>
      </c>
      <c r="H8" s="70">
        <v>0</v>
      </c>
      <c r="I8" s="81">
        <v>3900</v>
      </c>
      <c r="J8" s="81">
        <v>3192512895</v>
      </c>
      <c r="K8" s="81">
        <v>3417789105</v>
      </c>
      <c r="L8" s="81">
        <v>0</v>
      </c>
      <c r="M8" s="81">
        <v>0</v>
      </c>
      <c r="N8" s="81">
        <v>0</v>
      </c>
      <c r="O8" s="81">
        <v>0</v>
      </c>
      <c r="P8" s="81">
        <v>3900</v>
      </c>
      <c r="Q8" s="81">
        <v>891419</v>
      </c>
      <c r="R8" s="81">
        <v>3192512895</v>
      </c>
      <c r="S8" s="81">
        <v>3474013612</v>
      </c>
      <c r="T8" s="98" t="s">
        <v>131</v>
      </c>
    </row>
    <row r="9" spans="2:20" s="76" customFormat="1" ht="54" customHeight="1" x14ac:dyDescent="0.45">
      <c r="B9" s="82" t="s">
        <v>90</v>
      </c>
      <c r="C9" s="70" t="s">
        <v>94</v>
      </c>
      <c r="D9" s="70" t="s">
        <v>94</v>
      </c>
      <c r="E9" s="70" t="s">
        <v>95</v>
      </c>
      <c r="F9" s="70" t="s">
        <v>97</v>
      </c>
      <c r="G9" s="70">
        <v>0</v>
      </c>
      <c r="H9" s="70">
        <v>0</v>
      </c>
      <c r="I9" s="81">
        <v>9100</v>
      </c>
      <c r="J9" s="81">
        <v>5942054867</v>
      </c>
      <c r="K9" s="81">
        <v>6294253155</v>
      </c>
      <c r="L9" s="81">
        <v>0</v>
      </c>
      <c r="M9" s="81">
        <v>0</v>
      </c>
      <c r="N9" s="81">
        <v>5300</v>
      </c>
      <c r="O9" s="81">
        <v>3659750757</v>
      </c>
      <c r="P9" s="81">
        <v>3800</v>
      </c>
      <c r="Q9" s="81">
        <v>706933</v>
      </c>
      <c r="R9" s="81">
        <v>2481297637</v>
      </c>
      <c r="S9" s="81">
        <v>2684397799</v>
      </c>
      <c r="T9" s="98" t="s">
        <v>130</v>
      </c>
    </row>
    <row r="10" spans="2:20" ht="45" customHeight="1" thickBot="1" x14ac:dyDescent="0.5">
      <c r="B10" s="133" t="s">
        <v>66</v>
      </c>
      <c r="C10" s="134"/>
      <c r="D10" s="134"/>
      <c r="E10" s="134"/>
      <c r="F10" s="134"/>
      <c r="G10" s="134"/>
      <c r="H10" s="135"/>
      <c r="I10" s="84">
        <f>SUM(I7:I9)</f>
        <v>13000</v>
      </c>
      <c r="J10" s="84">
        <f>SUM(J7:J9)</f>
        <v>9134567762</v>
      </c>
      <c r="K10" s="84">
        <f>SUM(K7:K9)</f>
        <v>9712042260</v>
      </c>
      <c r="L10" s="84">
        <f>SUM(L7:L9)</f>
        <v>100000</v>
      </c>
      <c r="M10" s="84">
        <f>SUM(M7:M9)</f>
        <v>99062375000</v>
      </c>
      <c r="N10" s="84">
        <f>SUM(N7:N9)</f>
        <v>5300</v>
      </c>
      <c r="O10" s="84">
        <f>SUM(O7:O9)</f>
        <v>3659750757</v>
      </c>
      <c r="P10" s="84">
        <f>SUM(P7:P9)</f>
        <v>107700</v>
      </c>
      <c r="Q10" s="84">
        <f>SUM(Q7:Q9)</f>
        <v>2588352</v>
      </c>
      <c r="R10" s="84">
        <f>SUM(R7:R9)</f>
        <v>104736185532</v>
      </c>
      <c r="S10" s="84">
        <f>SUM(S7:S9)</f>
        <v>105086636411</v>
      </c>
      <c r="T10" s="183">
        <v>17.63</v>
      </c>
    </row>
    <row r="13" spans="2:20" ht="35.25" customHeight="1" x14ac:dyDescent="0.45">
      <c r="T13" s="93"/>
    </row>
  </sheetData>
  <sortState ref="B7:T15">
    <sortCondition descending="1" ref="T7:T15"/>
  </sortState>
  <mergeCells count="21">
    <mergeCell ref="B10:H10"/>
    <mergeCell ref="I4:K4"/>
    <mergeCell ref="T5:T6"/>
    <mergeCell ref="P4:T4"/>
    <mergeCell ref="L4:O4"/>
    <mergeCell ref="P5:P6"/>
    <mergeCell ref="L5:L6"/>
    <mergeCell ref="N5:N6"/>
    <mergeCell ref="C1:T1"/>
    <mergeCell ref="C2:T2"/>
    <mergeCell ref="C3:T3"/>
    <mergeCell ref="G5:G6"/>
    <mergeCell ref="H5:H6"/>
    <mergeCell ref="B4:H4"/>
    <mergeCell ref="I5:I6"/>
    <mergeCell ref="J5:J6"/>
    <mergeCell ref="B5:B6"/>
    <mergeCell ref="C5:C6"/>
    <mergeCell ref="D5:D6"/>
    <mergeCell ref="E5:E6"/>
    <mergeCell ref="F5:F6"/>
  </mergeCells>
  <printOptions horizontalCentered="1" verticalCentered="1"/>
  <pageMargins left="0.7" right="0.7" top="0.75" bottom="0.75" header="0.3" footer="0.3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"/>
  <sheetViews>
    <sheetView rightToLeft="1" view="pageBreakPreview" zoomScale="90" zoomScaleNormal="100" zoomScaleSheetLayoutView="90" workbookViewId="0">
      <selection activeCell="B4" sqref="B4:H6"/>
    </sheetView>
  </sheetViews>
  <sheetFormatPr defaultRowHeight="18.75" x14ac:dyDescent="0.45"/>
  <cols>
    <col min="1" max="1" width="9.140625" style="1"/>
    <col min="2" max="3" width="9.140625" style="1" customWidth="1"/>
    <col min="4" max="4" width="12.42578125" style="1" customWidth="1"/>
    <col min="5" max="5" width="15.140625" style="1" customWidth="1"/>
    <col min="6" max="6" width="12.28515625" style="1" customWidth="1"/>
    <col min="7" max="7" width="20.140625" style="1" customWidth="1"/>
    <col min="8" max="9" width="9.140625" style="1" customWidth="1"/>
    <col min="10" max="16384" width="9.140625" style="1"/>
  </cols>
  <sheetData>
    <row r="1" spans="2:8" ht="24" x14ac:dyDescent="0.45">
      <c r="B1" s="31"/>
      <c r="C1" s="140" t="s">
        <v>0</v>
      </c>
      <c r="D1" s="140"/>
      <c r="E1" s="140"/>
      <c r="F1" s="140"/>
      <c r="G1" s="140"/>
      <c r="H1" s="141"/>
    </row>
    <row r="2" spans="2:8" ht="24" x14ac:dyDescent="0.45">
      <c r="B2" s="30"/>
      <c r="C2" s="120" t="s">
        <v>1</v>
      </c>
      <c r="D2" s="120"/>
      <c r="E2" s="120"/>
      <c r="F2" s="120"/>
      <c r="G2" s="120"/>
      <c r="H2" s="142"/>
    </row>
    <row r="3" spans="2:8" ht="24" x14ac:dyDescent="0.45">
      <c r="B3" s="32" t="s">
        <v>80</v>
      </c>
      <c r="C3" s="128" t="s">
        <v>116</v>
      </c>
      <c r="D3" s="128"/>
      <c r="E3" s="128"/>
      <c r="F3" s="128"/>
      <c r="G3" s="128"/>
      <c r="H3" s="143"/>
    </row>
    <row r="4" spans="2:8" x14ac:dyDescent="0.45">
      <c r="B4" s="138" t="s">
        <v>2</v>
      </c>
      <c r="C4" s="138" t="s">
        <v>117</v>
      </c>
      <c r="D4" s="138" t="s">
        <v>5</v>
      </c>
      <c r="E4" s="138" t="s">
        <v>5</v>
      </c>
      <c r="F4" s="138" t="s">
        <v>5</v>
      </c>
      <c r="G4" s="138" t="s">
        <v>5</v>
      </c>
      <c r="H4" s="138" t="s">
        <v>5</v>
      </c>
    </row>
    <row r="5" spans="2:8" ht="33.75" customHeight="1" x14ac:dyDescent="0.45">
      <c r="B5" s="139" t="s">
        <v>2</v>
      </c>
      <c r="C5" s="139" t="s">
        <v>6</v>
      </c>
      <c r="D5" s="139" t="s">
        <v>26</v>
      </c>
      <c r="E5" s="139" t="s">
        <v>27</v>
      </c>
      <c r="F5" s="139" t="s">
        <v>28</v>
      </c>
      <c r="G5" s="139" t="s">
        <v>29</v>
      </c>
      <c r="H5" s="139" t="s">
        <v>30</v>
      </c>
    </row>
    <row r="6" spans="2:8" s="7" customFormat="1" ht="24" x14ac:dyDescent="0.25">
      <c r="B6" s="8" t="s">
        <v>78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</row>
  </sheetData>
  <mergeCells count="11">
    <mergeCell ref="C1:H1"/>
    <mergeCell ref="C2:H2"/>
    <mergeCell ref="C3:H3"/>
    <mergeCell ref="G5"/>
    <mergeCell ref="H5"/>
    <mergeCell ref="C4:H4"/>
    <mergeCell ref="B4:B5"/>
    <mergeCell ref="C5"/>
    <mergeCell ref="D5"/>
    <mergeCell ref="E5"/>
    <mergeCell ref="F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"/>
  <sheetViews>
    <sheetView rightToLeft="1" view="pageBreakPreview" zoomScale="90" zoomScaleNormal="100" zoomScaleSheetLayoutView="90" workbookViewId="0">
      <selection activeCell="B4" sqref="B4:Q7"/>
    </sheetView>
  </sheetViews>
  <sheetFormatPr defaultRowHeight="18.75" x14ac:dyDescent="0.45"/>
  <cols>
    <col min="1" max="1" width="9.140625" style="1"/>
    <col min="2" max="2" width="13.140625" style="1" customWidth="1"/>
    <col min="3" max="3" width="11.42578125" style="1" bestFit="1" customWidth="1"/>
    <col min="4" max="18" width="9.140625" style="1" customWidth="1"/>
    <col min="19" max="16384" width="9.140625" style="1"/>
  </cols>
  <sheetData>
    <row r="1" spans="2:17" ht="24" x14ac:dyDescent="0.45">
      <c r="B1" s="31"/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1"/>
    </row>
    <row r="2" spans="2:17" ht="24" x14ac:dyDescent="0.45">
      <c r="B2" s="30"/>
      <c r="C2" s="120" t="s">
        <v>1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42"/>
    </row>
    <row r="3" spans="2:17" ht="24" x14ac:dyDescent="0.45">
      <c r="B3" s="32" t="s">
        <v>80</v>
      </c>
      <c r="C3" s="128" t="s">
        <v>116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43"/>
    </row>
    <row r="4" spans="2:17" x14ac:dyDescent="0.45">
      <c r="B4" s="115" t="s">
        <v>31</v>
      </c>
      <c r="C4" s="115" t="s">
        <v>31</v>
      </c>
      <c r="D4" s="115" t="s">
        <v>31</v>
      </c>
      <c r="E4" s="115" t="s">
        <v>31</v>
      </c>
      <c r="F4" s="115" t="s">
        <v>31</v>
      </c>
      <c r="G4" s="115" t="s">
        <v>110</v>
      </c>
      <c r="H4" s="115" t="s">
        <v>3</v>
      </c>
      <c r="I4" s="115" t="s">
        <v>3</v>
      </c>
      <c r="J4" s="115" t="s">
        <v>4</v>
      </c>
      <c r="K4" s="115" t="s">
        <v>4</v>
      </c>
      <c r="L4" s="115" t="s">
        <v>4</v>
      </c>
      <c r="M4" s="115" t="s">
        <v>4</v>
      </c>
      <c r="N4" s="115" t="s">
        <v>117</v>
      </c>
      <c r="O4" s="115" t="s">
        <v>5</v>
      </c>
      <c r="P4" s="115" t="s">
        <v>5</v>
      </c>
      <c r="Q4" s="115" t="s">
        <v>5</v>
      </c>
    </row>
    <row r="5" spans="2:17" ht="29.25" customHeight="1" x14ac:dyDescent="0.45">
      <c r="B5" s="144" t="s">
        <v>32</v>
      </c>
      <c r="C5" s="144" t="s">
        <v>23</v>
      </c>
      <c r="D5" s="144" t="s">
        <v>24</v>
      </c>
      <c r="E5" s="144" t="s">
        <v>33</v>
      </c>
      <c r="F5" s="144" t="s">
        <v>21</v>
      </c>
      <c r="G5" s="144" t="s">
        <v>6</v>
      </c>
      <c r="H5" s="144" t="s">
        <v>7</v>
      </c>
      <c r="I5" s="144" t="s">
        <v>8</v>
      </c>
      <c r="J5" s="144" t="s">
        <v>9</v>
      </c>
      <c r="K5" s="144" t="s">
        <v>9</v>
      </c>
      <c r="L5" s="144" t="s">
        <v>10</v>
      </c>
      <c r="M5" s="144" t="s">
        <v>10</v>
      </c>
      <c r="N5" s="144" t="s">
        <v>6</v>
      </c>
      <c r="O5" s="144" t="s">
        <v>7</v>
      </c>
      <c r="P5" s="144" t="s">
        <v>8</v>
      </c>
      <c r="Q5" s="144" t="s">
        <v>34</v>
      </c>
    </row>
    <row r="6" spans="2:17" ht="31.5" customHeight="1" x14ac:dyDescent="0.45">
      <c r="B6" s="144" t="s">
        <v>32</v>
      </c>
      <c r="C6" s="144" t="s">
        <v>23</v>
      </c>
      <c r="D6" s="144" t="s">
        <v>24</v>
      </c>
      <c r="E6" s="144" t="s">
        <v>33</v>
      </c>
      <c r="F6" s="144" t="s">
        <v>21</v>
      </c>
      <c r="G6" s="144" t="s">
        <v>6</v>
      </c>
      <c r="H6" s="144" t="s">
        <v>7</v>
      </c>
      <c r="I6" s="144" t="s">
        <v>8</v>
      </c>
      <c r="J6" s="144" t="s">
        <v>6</v>
      </c>
      <c r="K6" s="144" t="s">
        <v>7</v>
      </c>
      <c r="L6" s="144" t="s">
        <v>6</v>
      </c>
      <c r="M6" s="144" t="s">
        <v>13</v>
      </c>
      <c r="N6" s="144" t="s">
        <v>6</v>
      </c>
      <c r="O6" s="144" t="s">
        <v>7</v>
      </c>
      <c r="P6" s="144" t="s">
        <v>8</v>
      </c>
      <c r="Q6" s="144" t="s">
        <v>34</v>
      </c>
    </row>
    <row r="7" spans="2:17" s="9" customFormat="1" ht="24" x14ac:dyDescent="0.6">
      <c r="B7" s="27" t="s">
        <v>78</v>
      </c>
      <c r="C7" s="27" t="s">
        <v>78</v>
      </c>
      <c r="D7" s="16">
        <v>0</v>
      </c>
      <c r="E7" s="16">
        <v>0</v>
      </c>
      <c r="F7" s="27" t="s">
        <v>78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</row>
  </sheetData>
  <mergeCells count="25">
    <mergeCell ref="L6"/>
    <mergeCell ref="M6"/>
    <mergeCell ref="L5:M5"/>
    <mergeCell ref="B4:F4"/>
    <mergeCell ref="B5:B6"/>
    <mergeCell ref="C5:C6"/>
    <mergeCell ref="D5:D6"/>
    <mergeCell ref="E5:E6"/>
    <mergeCell ref="F5:F6"/>
    <mergeCell ref="C1:Q1"/>
    <mergeCell ref="C2:Q2"/>
    <mergeCell ref="C3:Q3"/>
    <mergeCell ref="G5:G6"/>
    <mergeCell ref="H5:H6"/>
    <mergeCell ref="I5:I6"/>
    <mergeCell ref="G4:I4"/>
    <mergeCell ref="J4:M4"/>
    <mergeCell ref="N5:N6"/>
    <mergeCell ref="O5:O6"/>
    <mergeCell ref="P5:P6"/>
    <mergeCell ref="Q5:Q6"/>
    <mergeCell ref="N4:Q4"/>
    <mergeCell ref="J6"/>
    <mergeCell ref="K6"/>
    <mergeCell ref="J5:K5"/>
  </mergeCells>
  <printOptions horizontalCentered="1" verticalCentered="1"/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rightToLeft="1" view="pageBreakPreview" topLeftCell="A3" zoomScaleNormal="100" zoomScaleSheetLayoutView="100" workbookViewId="0">
      <selection activeCell="B4" sqref="B4:K9"/>
    </sheetView>
  </sheetViews>
  <sheetFormatPr defaultRowHeight="18.75" x14ac:dyDescent="0.45"/>
  <cols>
    <col min="1" max="1" width="9.140625" style="1"/>
    <col min="2" max="2" width="24.7109375" style="1" customWidth="1"/>
    <col min="3" max="3" width="18.85546875" style="1" bestFit="1" customWidth="1"/>
    <col min="4" max="4" width="13.42578125" style="1" bestFit="1" customWidth="1"/>
    <col min="5" max="5" width="12" style="1" bestFit="1" customWidth="1"/>
    <col min="6" max="6" width="9.140625" style="1" customWidth="1"/>
    <col min="7" max="7" width="17.42578125" style="1" customWidth="1"/>
    <col min="8" max="8" width="16.85546875" style="1" customWidth="1"/>
    <col min="9" max="9" width="18.140625" style="1" customWidth="1"/>
    <col min="10" max="10" width="17.140625" style="1" customWidth="1"/>
    <col min="11" max="11" width="13.140625" style="1" customWidth="1"/>
    <col min="12" max="12" width="9.140625" style="1" customWidth="1"/>
    <col min="13" max="16384" width="9.140625" style="1"/>
  </cols>
  <sheetData>
    <row r="1" spans="2:11" ht="24" x14ac:dyDescent="0.45">
      <c r="B1" s="31"/>
      <c r="C1" s="140" t="s">
        <v>0</v>
      </c>
      <c r="D1" s="140"/>
      <c r="E1" s="140"/>
      <c r="F1" s="140"/>
      <c r="G1" s="140"/>
      <c r="H1" s="140"/>
      <c r="I1" s="140"/>
      <c r="J1" s="140"/>
      <c r="K1" s="141"/>
    </row>
    <row r="2" spans="2:11" ht="24" x14ac:dyDescent="0.45">
      <c r="B2" s="30"/>
      <c r="C2" s="120" t="s">
        <v>1</v>
      </c>
      <c r="D2" s="120"/>
      <c r="E2" s="120"/>
      <c r="F2" s="120"/>
      <c r="G2" s="120"/>
      <c r="H2" s="120"/>
      <c r="I2" s="120"/>
      <c r="J2" s="120"/>
      <c r="K2" s="142"/>
    </row>
    <row r="3" spans="2:11" ht="24" x14ac:dyDescent="0.45">
      <c r="B3" s="32" t="s">
        <v>80</v>
      </c>
      <c r="C3" s="128" t="s">
        <v>116</v>
      </c>
      <c r="D3" s="128"/>
      <c r="E3" s="128"/>
      <c r="F3" s="128"/>
      <c r="G3" s="128"/>
      <c r="H3" s="128"/>
      <c r="I3" s="128"/>
      <c r="J3" s="128"/>
      <c r="K3" s="143"/>
    </row>
    <row r="4" spans="2:11" x14ac:dyDescent="0.45">
      <c r="B4" s="115" t="s">
        <v>35</v>
      </c>
      <c r="C4" s="115" t="s">
        <v>36</v>
      </c>
      <c r="D4" s="115" t="s">
        <v>36</v>
      </c>
      <c r="E4" s="115" t="s">
        <v>36</v>
      </c>
      <c r="F4" s="115" t="s">
        <v>36</v>
      </c>
      <c r="G4" s="115" t="s">
        <v>110</v>
      </c>
      <c r="H4" s="115" t="s">
        <v>4</v>
      </c>
      <c r="I4" s="115" t="s">
        <v>4</v>
      </c>
      <c r="J4" s="115" t="s">
        <v>117</v>
      </c>
      <c r="K4" s="115" t="s">
        <v>5</v>
      </c>
    </row>
    <row r="5" spans="2:11" ht="39" customHeight="1" x14ac:dyDescent="0.45">
      <c r="B5" s="115" t="s">
        <v>35</v>
      </c>
      <c r="C5" s="115" t="s">
        <v>37</v>
      </c>
      <c r="D5" s="115" t="s">
        <v>38</v>
      </c>
      <c r="E5" s="115" t="s">
        <v>39</v>
      </c>
      <c r="F5" s="115" t="s">
        <v>24</v>
      </c>
      <c r="G5" s="115" t="s">
        <v>40</v>
      </c>
      <c r="H5" s="115" t="s">
        <v>41</v>
      </c>
      <c r="I5" s="115" t="s">
        <v>42</v>
      </c>
      <c r="J5" s="115" t="s">
        <v>40</v>
      </c>
      <c r="K5" s="144" t="s">
        <v>34</v>
      </c>
    </row>
    <row r="6" spans="2:11" s="6" customFormat="1" ht="33.75" customHeight="1" x14ac:dyDescent="0.25">
      <c r="B6" s="3" t="s">
        <v>43</v>
      </c>
      <c r="C6" s="66" t="s">
        <v>112</v>
      </c>
      <c r="D6" s="3" t="s">
        <v>100</v>
      </c>
      <c r="E6" s="3" t="s">
        <v>102</v>
      </c>
      <c r="F6" s="3">
        <v>0</v>
      </c>
      <c r="G6" s="4">
        <v>29811625117</v>
      </c>
      <c r="H6" s="4">
        <v>284980709937</v>
      </c>
      <c r="I6" s="4">
        <v>237696415181</v>
      </c>
      <c r="J6" s="4">
        <v>77095919873</v>
      </c>
      <c r="K6" s="14" t="s">
        <v>136</v>
      </c>
    </row>
    <row r="7" spans="2:11" s="6" customFormat="1" ht="33.75" customHeight="1" x14ac:dyDescent="0.25">
      <c r="B7" s="3" t="s">
        <v>43</v>
      </c>
      <c r="C7" s="66" t="s">
        <v>113</v>
      </c>
      <c r="D7" s="3" t="s">
        <v>99</v>
      </c>
      <c r="E7" s="3" t="s">
        <v>101</v>
      </c>
      <c r="F7" s="3">
        <v>10</v>
      </c>
      <c r="G7" s="4">
        <v>0</v>
      </c>
      <c r="H7" s="4">
        <v>236545902231</v>
      </c>
      <c r="I7" s="4">
        <v>236545902231</v>
      </c>
      <c r="J7" s="4">
        <v>0</v>
      </c>
      <c r="K7" s="96" t="s">
        <v>115</v>
      </c>
    </row>
    <row r="8" spans="2:11" s="6" customFormat="1" ht="34.5" customHeight="1" x14ac:dyDescent="0.25">
      <c r="B8" s="3" t="s">
        <v>107</v>
      </c>
      <c r="C8" s="66" t="s">
        <v>114</v>
      </c>
      <c r="D8" s="3" t="s">
        <v>100</v>
      </c>
      <c r="E8" s="3" t="s">
        <v>108</v>
      </c>
      <c r="F8" s="3">
        <v>10</v>
      </c>
      <c r="G8" s="4">
        <v>306775</v>
      </c>
      <c r="H8" s="4">
        <v>2521</v>
      </c>
      <c r="I8" s="4">
        <v>0</v>
      </c>
      <c r="J8" s="4">
        <v>309296</v>
      </c>
      <c r="K8" s="96" t="s">
        <v>115</v>
      </c>
    </row>
    <row r="9" spans="2:11" ht="21" x14ac:dyDescent="0.55000000000000004">
      <c r="B9" s="145" t="s">
        <v>66</v>
      </c>
      <c r="C9" s="146"/>
      <c r="D9" s="146"/>
      <c r="E9" s="146"/>
      <c r="F9" s="147"/>
      <c r="G9" s="85">
        <f>SUM(G6:G8)</f>
        <v>29811931892</v>
      </c>
      <c r="H9" s="17">
        <f>SUM(H6:H8)</f>
        <v>521526614689</v>
      </c>
      <c r="I9" s="17">
        <f>SUM(I6:I8)</f>
        <v>474242317412</v>
      </c>
      <c r="J9" s="17">
        <f>SUM(J6:J8)</f>
        <v>77096229169</v>
      </c>
      <c r="K9" s="184">
        <v>12.94</v>
      </c>
    </row>
    <row r="10" spans="2:11" x14ac:dyDescent="0.45">
      <c r="H10" s="10"/>
    </row>
    <row r="12" spans="2:11" x14ac:dyDescent="0.45">
      <c r="J12" s="77"/>
    </row>
  </sheetData>
  <mergeCells count="18">
    <mergeCell ref="B9:F9"/>
    <mergeCell ref="H4:I4"/>
    <mergeCell ref="B4:B5"/>
    <mergeCell ref="C5"/>
    <mergeCell ref="C1:K1"/>
    <mergeCell ref="C2:K2"/>
    <mergeCell ref="C3:K3"/>
    <mergeCell ref="D5"/>
    <mergeCell ref="E5"/>
    <mergeCell ref="F5"/>
    <mergeCell ref="C4:F4"/>
    <mergeCell ref="J5"/>
    <mergeCell ref="K5"/>
    <mergeCell ref="J4:K4"/>
    <mergeCell ref="G5"/>
    <mergeCell ref="G4"/>
    <mergeCell ref="H5"/>
    <mergeCell ref="I5"/>
  </mergeCells>
  <printOptions horizontalCentered="1" verticalCentered="1"/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K9"/>
  <sheetViews>
    <sheetView rightToLeft="1" view="pageBreakPreview" zoomScale="90" zoomScaleNormal="100" zoomScaleSheetLayoutView="90" workbookViewId="0">
      <selection activeCell="B5" sqref="B5:K9"/>
    </sheetView>
  </sheetViews>
  <sheetFormatPr defaultRowHeight="18.75" x14ac:dyDescent="0.45"/>
  <cols>
    <col min="1" max="1" width="9.140625" style="1"/>
    <col min="2" max="2" width="33.140625" style="1" bestFit="1" customWidth="1"/>
    <col min="3" max="3" width="13.85546875" style="1" bestFit="1" customWidth="1"/>
    <col min="4" max="4" width="11.5703125" style="1" bestFit="1" customWidth="1"/>
    <col min="5" max="5" width="9.140625" style="1" customWidth="1"/>
    <col min="6" max="6" width="19.28515625" style="1" bestFit="1" customWidth="1"/>
    <col min="7" max="7" width="11.85546875" style="1" bestFit="1" customWidth="1"/>
    <col min="8" max="9" width="19.28515625" style="1" bestFit="1" customWidth="1"/>
    <col min="10" max="10" width="11.28515625" style="1" bestFit="1" customWidth="1"/>
    <col min="11" max="11" width="19.28515625" style="1" bestFit="1" customWidth="1"/>
    <col min="12" max="12" width="9.140625" style="1" customWidth="1"/>
    <col min="13" max="16384" width="9.140625" style="1"/>
  </cols>
  <sheetData>
    <row r="1" spans="2:11" ht="24" x14ac:dyDescent="0.45">
      <c r="B1" s="148" t="s">
        <v>0</v>
      </c>
      <c r="C1" s="140"/>
      <c r="D1" s="140"/>
      <c r="E1" s="140"/>
      <c r="F1" s="140"/>
      <c r="G1" s="140"/>
      <c r="H1" s="140"/>
      <c r="I1" s="140"/>
      <c r="J1" s="140"/>
      <c r="K1" s="141"/>
    </row>
    <row r="2" spans="2:11" ht="24" x14ac:dyDescent="0.45">
      <c r="B2" s="149" t="s">
        <v>44</v>
      </c>
      <c r="C2" s="120"/>
      <c r="D2" s="120"/>
      <c r="E2" s="120"/>
      <c r="F2" s="120"/>
      <c r="G2" s="120"/>
      <c r="H2" s="120"/>
      <c r="I2" s="120"/>
      <c r="J2" s="120"/>
      <c r="K2" s="142"/>
    </row>
    <row r="3" spans="2:11" ht="24" x14ac:dyDescent="0.45">
      <c r="B3" s="150" t="s">
        <v>116</v>
      </c>
      <c r="C3" s="128"/>
      <c r="D3" s="128"/>
      <c r="E3" s="128"/>
      <c r="F3" s="128"/>
      <c r="G3" s="128"/>
      <c r="H3" s="128"/>
      <c r="I3" s="128"/>
      <c r="J3" s="128"/>
      <c r="K3" s="143"/>
    </row>
    <row r="4" spans="2:11" ht="24" x14ac:dyDescent="0.45">
      <c r="B4" s="32" t="s">
        <v>80</v>
      </c>
      <c r="C4" s="45"/>
      <c r="D4" s="45"/>
      <c r="E4" s="45"/>
      <c r="F4" s="45"/>
      <c r="G4" s="45"/>
      <c r="H4" s="45"/>
      <c r="I4" s="45"/>
      <c r="J4" s="45"/>
      <c r="K4" s="46"/>
    </row>
    <row r="5" spans="2:11" ht="33" customHeight="1" x14ac:dyDescent="0.45">
      <c r="B5" s="115" t="s">
        <v>45</v>
      </c>
      <c r="C5" s="115" t="s">
        <v>45</v>
      </c>
      <c r="D5" s="115" t="s">
        <v>45</v>
      </c>
      <c r="E5" s="115" t="s">
        <v>45</v>
      </c>
      <c r="F5" s="115" t="s">
        <v>46</v>
      </c>
      <c r="G5" s="115" t="s">
        <v>46</v>
      </c>
      <c r="H5" s="115" t="s">
        <v>46</v>
      </c>
      <c r="I5" s="115" t="s">
        <v>47</v>
      </c>
      <c r="J5" s="115" t="s">
        <v>47</v>
      </c>
      <c r="K5" s="115" t="s">
        <v>47</v>
      </c>
    </row>
    <row r="6" spans="2:11" ht="28.5" customHeight="1" x14ac:dyDescent="0.45">
      <c r="B6" s="115" t="s">
        <v>48</v>
      </c>
      <c r="C6" s="115" t="s">
        <v>49</v>
      </c>
      <c r="D6" s="115" t="s">
        <v>23</v>
      </c>
      <c r="E6" s="115" t="s">
        <v>24</v>
      </c>
      <c r="F6" s="115" t="s">
        <v>50</v>
      </c>
      <c r="G6" s="115" t="s">
        <v>51</v>
      </c>
      <c r="H6" s="115" t="s">
        <v>52</v>
      </c>
      <c r="I6" s="115" t="s">
        <v>50</v>
      </c>
      <c r="J6" s="115" t="s">
        <v>51</v>
      </c>
      <c r="K6" s="115" t="s">
        <v>52</v>
      </c>
    </row>
    <row r="7" spans="2:11" ht="35.25" customHeight="1" x14ac:dyDescent="0.45">
      <c r="B7" s="78" t="s">
        <v>43</v>
      </c>
      <c r="C7" s="78">
        <v>1</v>
      </c>
      <c r="D7" s="78" t="s">
        <v>137</v>
      </c>
      <c r="E7" s="78">
        <v>0</v>
      </c>
      <c r="F7" s="90">
        <v>185603631</v>
      </c>
      <c r="G7" s="90">
        <v>0</v>
      </c>
      <c r="H7" s="90">
        <v>185603631</v>
      </c>
      <c r="I7" s="90">
        <v>808792103</v>
      </c>
      <c r="J7" s="90">
        <v>0</v>
      </c>
      <c r="K7" s="90">
        <v>808792103</v>
      </c>
    </row>
    <row r="8" spans="2:11" ht="35.25" customHeight="1" x14ac:dyDescent="0.45">
      <c r="B8" s="78" t="s">
        <v>132</v>
      </c>
      <c r="C8" s="78" t="s">
        <v>137</v>
      </c>
      <c r="D8" s="78" t="s">
        <v>134</v>
      </c>
      <c r="E8" s="78">
        <v>18</v>
      </c>
      <c r="F8" s="90">
        <v>94544832</v>
      </c>
      <c r="G8" s="90">
        <v>0</v>
      </c>
      <c r="H8" s="90">
        <v>94544832</v>
      </c>
      <c r="I8" s="90">
        <v>94544832</v>
      </c>
      <c r="J8" s="90">
        <v>0</v>
      </c>
      <c r="K8" s="90">
        <v>94544832</v>
      </c>
    </row>
    <row r="9" spans="2:11" ht="36.75" customHeight="1" x14ac:dyDescent="0.55000000000000004">
      <c r="B9" s="145" t="s">
        <v>66</v>
      </c>
      <c r="C9" s="146"/>
      <c r="D9" s="146"/>
      <c r="E9" s="147"/>
      <c r="F9" s="87">
        <f>SUM(F7:F8)</f>
        <v>280148463</v>
      </c>
      <c r="G9" s="185">
        <f>SUM(G7:G8)</f>
        <v>0</v>
      </c>
      <c r="H9" s="87">
        <f>SUM(H7:H8)</f>
        <v>280148463</v>
      </c>
      <c r="I9" s="87">
        <f>SUM(I7:I8)</f>
        <v>903336935</v>
      </c>
      <c r="J9" s="86">
        <v>0</v>
      </c>
      <c r="K9" s="87">
        <f>SUM(K7:K8)</f>
        <v>903336935</v>
      </c>
    </row>
  </sheetData>
  <mergeCells count="17">
    <mergeCell ref="E6"/>
    <mergeCell ref="B5:E5"/>
    <mergeCell ref="B9:E9"/>
    <mergeCell ref="B1:K1"/>
    <mergeCell ref="B2:K2"/>
    <mergeCell ref="B3:K3"/>
    <mergeCell ref="J6"/>
    <mergeCell ref="K6"/>
    <mergeCell ref="I5:K5"/>
    <mergeCell ref="F6"/>
    <mergeCell ref="G6"/>
    <mergeCell ref="H6"/>
    <mergeCell ref="F5:H5"/>
    <mergeCell ref="I6"/>
    <mergeCell ref="B6"/>
    <mergeCell ref="C6"/>
    <mergeCell ref="D6"/>
  </mergeCells>
  <printOptions horizontalCentered="1" verticalCentered="1"/>
  <pageMargins left="0.7" right="0.7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"/>
  <sheetViews>
    <sheetView rightToLeft="1" view="pageBreakPreview" zoomScaleNormal="100" zoomScaleSheetLayoutView="100" workbookViewId="0">
      <selection activeCell="B4" sqref="B4:K6"/>
    </sheetView>
  </sheetViews>
  <sheetFormatPr defaultRowHeight="18.75" x14ac:dyDescent="0.45"/>
  <cols>
    <col min="1" max="1" width="9.140625" style="1"/>
    <col min="2" max="2" width="25.140625" style="1" customWidth="1"/>
    <col min="3" max="3" width="12.42578125" style="1" customWidth="1"/>
    <col min="4" max="4" width="14.7109375" style="1" customWidth="1"/>
    <col min="5" max="5" width="11" style="1" customWidth="1"/>
    <col min="6" max="6" width="16.28515625" style="1" customWidth="1"/>
    <col min="7" max="7" width="14" style="1" customWidth="1"/>
    <col min="8" max="8" width="19.28515625" style="1" customWidth="1"/>
    <col min="9" max="9" width="17.28515625" style="1" customWidth="1"/>
    <col min="10" max="10" width="17.42578125" style="1" customWidth="1"/>
    <col min="11" max="11" width="17" style="1" customWidth="1"/>
    <col min="12" max="12" width="9.140625" style="1" customWidth="1"/>
    <col min="13" max="16384" width="9.140625" style="1"/>
  </cols>
  <sheetData>
    <row r="1" spans="2:11" ht="24" x14ac:dyDescent="0.45">
      <c r="B1" s="31"/>
      <c r="C1" s="140" t="s">
        <v>0</v>
      </c>
      <c r="D1" s="140"/>
      <c r="E1" s="140"/>
      <c r="F1" s="140"/>
      <c r="G1" s="140"/>
      <c r="H1" s="140"/>
      <c r="I1" s="140"/>
      <c r="J1" s="140"/>
      <c r="K1" s="141"/>
    </row>
    <row r="2" spans="2:11" ht="24" x14ac:dyDescent="0.45">
      <c r="B2" s="30"/>
      <c r="C2" s="120" t="s">
        <v>44</v>
      </c>
      <c r="D2" s="120"/>
      <c r="E2" s="120"/>
      <c r="F2" s="120"/>
      <c r="G2" s="120"/>
      <c r="H2" s="120"/>
      <c r="I2" s="120"/>
      <c r="J2" s="120"/>
      <c r="K2" s="142"/>
    </row>
    <row r="3" spans="2:11" ht="24" x14ac:dyDescent="0.45">
      <c r="B3" s="32" t="s">
        <v>80</v>
      </c>
      <c r="C3" s="128" t="s">
        <v>116</v>
      </c>
      <c r="D3" s="128"/>
      <c r="E3" s="128"/>
      <c r="F3" s="128"/>
      <c r="G3" s="128"/>
      <c r="H3" s="128"/>
      <c r="I3" s="128"/>
      <c r="J3" s="128"/>
      <c r="K3" s="143"/>
    </row>
    <row r="4" spans="2:11" x14ac:dyDescent="0.45">
      <c r="B4" s="115" t="s">
        <v>2</v>
      </c>
      <c r="C4" s="115" t="s">
        <v>53</v>
      </c>
      <c r="D4" s="115" t="s">
        <v>53</v>
      </c>
      <c r="E4" s="115" t="s">
        <v>53</v>
      </c>
      <c r="F4" s="115" t="s">
        <v>46</v>
      </c>
      <c r="G4" s="115" t="s">
        <v>46</v>
      </c>
      <c r="H4" s="115" t="s">
        <v>46</v>
      </c>
      <c r="I4" s="115" t="s">
        <v>47</v>
      </c>
      <c r="J4" s="115" t="s">
        <v>47</v>
      </c>
      <c r="K4" s="115" t="s">
        <v>47</v>
      </c>
    </row>
    <row r="5" spans="2:11" ht="37.5" x14ac:dyDescent="0.45">
      <c r="B5" s="115" t="s">
        <v>2</v>
      </c>
      <c r="C5" s="115" t="s">
        <v>54</v>
      </c>
      <c r="D5" s="20" t="s">
        <v>55</v>
      </c>
      <c r="E5" s="144" t="s">
        <v>56</v>
      </c>
      <c r="F5" s="144" t="s">
        <v>57</v>
      </c>
      <c r="G5" s="144" t="s">
        <v>51</v>
      </c>
      <c r="H5" s="144" t="s">
        <v>58</v>
      </c>
      <c r="I5" s="144" t="s">
        <v>57</v>
      </c>
      <c r="J5" s="144" t="s">
        <v>51</v>
      </c>
      <c r="K5" s="144" t="s">
        <v>58</v>
      </c>
    </row>
    <row r="6" spans="2:11" ht="24" x14ac:dyDescent="0.45">
      <c r="B6" s="5" t="s">
        <v>78</v>
      </c>
      <c r="C6" s="5" t="s">
        <v>78</v>
      </c>
      <c r="D6" s="71" t="s">
        <v>78</v>
      </c>
      <c r="E6" s="71" t="s">
        <v>78</v>
      </c>
      <c r="F6" s="71" t="s">
        <v>78</v>
      </c>
      <c r="G6" s="71" t="s">
        <v>78</v>
      </c>
      <c r="H6" s="71" t="s">
        <v>78</v>
      </c>
      <c r="I6" s="71" t="s">
        <v>78</v>
      </c>
      <c r="J6" s="71" t="s">
        <v>78</v>
      </c>
      <c r="K6" s="71" t="s">
        <v>78</v>
      </c>
    </row>
  </sheetData>
  <mergeCells count="15">
    <mergeCell ref="B4:B5"/>
    <mergeCell ref="C5"/>
    <mergeCell ref="E5"/>
    <mergeCell ref="C4:E4"/>
    <mergeCell ref="C1:K1"/>
    <mergeCell ref="C2:K2"/>
    <mergeCell ref="C3:K3"/>
    <mergeCell ref="J5"/>
    <mergeCell ref="K5"/>
    <mergeCell ref="I4:K4"/>
    <mergeCell ref="F5"/>
    <mergeCell ref="G5"/>
    <mergeCell ref="H5"/>
    <mergeCell ref="F4:H4"/>
    <mergeCell ref="I5"/>
  </mergeCells>
  <printOptions horizontalCentered="1" verticalCentered="1"/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0"/>
  <sheetViews>
    <sheetView rightToLeft="1" view="pageBreakPreview" zoomScale="80" zoomScaleNormal="100" zoomScaleSheetLayoutView="80" workbookViewId="0">
      <selection activeCell="B5" sqref="B5:J18"/>
    </sheetView>
  </sheetViews>
  <sheetFormatPr defaultRowHeight="18.75" x14ac:dyDescent="0.45"/>
  <cols>
    <col min="1" max="1" width="9.140625" style="1"/>
    <col min="2" max="2" width="29.140625" style="1" customWidth="1"/>
    <col min="3" max="3" width="11" style="1" bestFit="1" customWidth="1"/>
    <col min="4" max="4" width="17.28515625" style="1" bestFit="1" customWidth="1"/>
    <col min="5" max="5" width="17.5703125" style="1" bestFit="1" customWidth="1"/>
    <col min="6" max="6" width="20.140625" style="1" bestFit="1" customWidth="1"/>
    <col min="7" max="7" width="13.85546875" style="1" customWidth="1"/>
    <col min="8" max="8" width="18.7109375" style="1" bestFit="1" customWidth="1"/>
    <col min="9" max="9" width="20" style="1" customWidth="1"/>
    <col min="10" max="10" width="18.85546875" style="1" bestFit="1" customWidth="1"/>
    <col min="11" max="11" width="9.140625" style="1" customWidth="1"/>
    <col min="12" max="16384" width="9.140625" style="1"/>
  </cols>
  <sheetData>
    <row r="1" spans="2:12" ht="24" x14ac:dyDescent="0.45">
      <c r="B1" s="148" t="s">
        <v>0</v>
      </c>
      <c r="C1" s="140"/>
      <c r="D1" s="140"/>
      <c r="E1" s="140"/>
      <c r="F1" s="140"/>
      <c r="G1" s="140"/>
      <c r="H1" s="140"/>
      <c r="I1" s="140"/>
      <c r="J1" s="141"/>
    </row>
    <row r="2" spans="2:12" ht="24" x14ac:dyDescent="0.45">
      <c r="B2" s="149" t="s">
        <v>44</v>
      </c>
      <c r="C2" s="120"/>
      <c r="D2" s="120"/>
      <c r="E2" s="120"/>
      <c r="F2" s="120"/>
      <c r="G2" s="120"/>
      <c r="H2" s="120"/>
      <c r="I2" s="120"/>
      <c r="J2" s="142"/>
    </row>
    <row r="3" spans="2:12" ht="24" x14ac:dyDescent="0.45">
      <c r="B3" s="150" t="s">
        <v>116</v>
      </c>
      <c r="C3" s="128"/>
      <c r="D3" s="128"/>
      <c r="E3" s="128"/>
      <c r="F3" s="128"/>
      <c r="G3" s="128"/>
      <c r="H3" s="128"/>
      <c r="I3" s="128"/>
      <c r="J3" s="143"/>
    </row>
    <row r="4" spans="2:12" ht="24" x14ac:dyDescent="0.45">
      <c r="B4" s="32" t="s">
        <v>80</v>
      </c>
      <c r="C4" s="37"/>
      <c r="D4" s="37"/>
      <c r="E4" s="37"/>
      <c r="F4" s="37"/>
      <c r="G4" s="37"/>
      <c r="H4" s="37"/>
      <c r="I4" s="37"/>
      <c r="J4" s="38"/>
    </row>
    <row r="5" spans="2:12" x14ac:dyDescent="0.45">
      <c r="B5" s="115" t="s">
        <v>2</v>
      </c>
      <c r="C5" s="115" t="s">
        <v>46</v>
      </c>
      <c r="D5" s="115" t="s">
        <v>46</v>
      </c>
      <c r="E5" s="115" t="s">
        <v>46</v>
      </c>
      <c r="F5" s="115" t="s">
        <v>46</v>
      </c>
      <c r="G5" s="115" t="s">
        <v>47</v>
      </c>
      <c r="H5" s="115" t="s">
        <v>47</v>
      </c>
      <c r="I5" s="115" t="s">
        <v>47</v>
      </c>
      <c r="J5" s="115" t="s">
        <v>47</v>
      </c>
    </row>
    <row r="6" spans="2:12" ht="37.5" x14ac:dyDescent="0.45">
      <c r="B6" s="115" t="s">
        <v>2</v>
      </c>
      <c r="C6" s="115" t="s">
        <v>6</v>
      </c>
      <c r="D6" s="115" t="s">
        <v>8</v>
      </c>
      <c r="E6" s="115" t="s">
        <v>59</v>
      </c>
      <c r="F6" s="20" t="s">
        <v>60</v>
      </c>
      <c r="G6" s="115" t="s">
        <v>6</v>
      </c>
      <c r="H6" s="19" t="s">
        <v>8</v>
      </c>
      <c r="I6" s="115" t="s">
        <v>59</v>
      </c>
      <c r="J6" s="144" t="s">
        <v>60</v>
      </c>
    </row>
    <row r="7" spans="2:12" ht="26.25" customHeight="1" x14ac:dyDescent="0.45">
      <c r="B7" s="3" t="s">
        <v>122</v>
      </c>
      <c r="C7" s="4">
        <v>39620719</v>
      </c>
      <c r="D7" s="4">
        <v>332867303713</v>
      </c>
      <c r="E7" s="4">
        <v>297181611352</v>
      </c>
      <c r="F7" s="51">
        <v>35685692361</v>
      </c>
      <c r="G7" s="4">
        <v>39620719</v>
      </c>
      <c r="H7" s="4">
        <v>332867303713</v>
      </c>
      <c r="I7" s="4">
        <v>239467731617</v>
      </c>
      <c r="J7" s="51">
        <v>93399572096</v>
      </c>
    </row>
    <row r="8" spans="2:12" ht="27" customHeight="1" x14ac:dyDescent="0.45">
      <c r="B8" s="3" t="s">
        <v>119</v>
      </c>
      <c r="C8" s="4">
        <v>1015632</v>
      </c>
      <c r="D8" s="4">
        <v>8860425964</v>
      </c>
      <c r="E8" s="4">
        <v>8031942248</v>
      </c>
      <c r="F8" s="51">
        <v>828483716</v>
      </c>
      <c r="G8" s="4">
        <v>1015632</v>
      </c>
      <c r="H8" s="4">
        <v>8860425964</v>
      </c>
      <c r="I8" s="4">
        <v>5141859250</v>
      </c>
      <c r="J8" s="51">
        <v>3718566714</v>
      </c>
    </row>
    <row r="9" spans="2:12" ht="27.75" customHeight="1" x14ac:dyDescent="0.45">
      <c r="B9" s="3" t="s">
        <v>123</v>
      </c>
      <c r="C9" s="4">
        <v>5543582</v>
      </c>
      <c r="D9" s="4">
        <v>49152064585</v>
      </c>
      <c r="E9" s="4">
        <v>66633730078</v>
      </c>
      <c r="F9" s="51">
        <v>-17481665492</v>
      </c>
      <c r="G9" s="4">
        <v>5543582</v>
      </c>
      <c r="H9" s="4">
        <v>49152064585</v>
      </c>
      <c r="I9" s="4">
        <v>46680904202</v>
      </c>
      <c r="J9" s="51">
        <v>2471160383</v>
      </c>
    </row>
    <row r="10" spans="2:12" ht="27" customHeight="1" x14ac:dyDescent="0.45">
      <c r="B10" s="3" t="s">
        <v>120</v>
      </c>
      <c r="C10" s="4">
        <v>1739113</v>
      </c>
      <c r="D10" s="4">
        <v>5806247043</v>
      </c>
      <c r="E10" s="4">
        <v>5444578476</v>
      </c>
      <c r="F10" s="51">
        <v>361668567</v>
      </c>
      <c r="G10" s="4">
        <v>1739113</v>
      </c>
      <c r="H10" s="4">
        <v>5806247043</v>
      </c>
      <c r="I10" s="4">
        <v>5273798318</v>
      </c>
      <c r="J10" s="51">
        <v>532448725</v>
      </c>
    </row>
    <row r="11" spans="2:12" ht="27" customHeight="1" x14ac:dyDescent="0.45">
      <c r="B11" s="3" t="s">
        <v>124</v>
      </c>
      <c r="C11" s="4">
        <v>287169</v>
      </c>
      <c r="D11" s="4">
        <v>3769785719</v>
      </c>
      <c r="E11" s="4">
        <v>3621456658</v>
      </c>
      <c r="F11" s="51">
        <v>148329061</v>
      </c>
      <c r="G11" s="4">
        <v>287169</v>
      </c>
      <c r="H11" s="4">
        <v>3769785719</v>
      </c>
      <c r="I11" s="4">
        <v>3352402869</v>
      </c>
      <c r="J11" s="51">
        <v>417382850</v>
      </c>
    </row>
    <row r="12" spans="2:12" ht="27" customHeight="1" x14ac:dyDescent="0.45">
      <c r="B12" s="3" t="s">
        <v>91</v>
      </c>
      <c r="C12" s="4">
        <v>3900</v>
      </c>
      <c r="D12" s="4">
        <v>3474013612</v>
      </c>
      <c r="E12" s="51">
        <v>3417789106</v>
      </c>
      <c r="F12" s="51">
        <v>56224506</v>
      </c>
      <c r="G12" s="4">
        <v>3900</v>
      </c>
      <c r="H12" s="4">
        <v>3474013612</v>
      </c>
      <c r="I12" s="4">
        <v>3192512896</v>
      </c>
      <c r="J12" s="51">
        <v>281500716</v>
      </c>
      <c r="L12" s="47"/>
    </row>
    <row r="13" spans="2:12" ht="27.75" customHeight="1" x14ac:dyDescent="0.45">
      <c r="B13" s="3" t="s">
        <v>121</v>
      </c>
      <c r="C13" s="4">
        <v>381154</v>
      </c>
      <c r="D13" s="4">
        <v>3858591799</v>
      </c>
      <c r="E13" s="4">
        <v>4006306501</v>
      </c>
      <c r="F13" s="51">
        <v>-147714701</v>
      </c>
      <c r="G13" s="4">
        <v>381154</v>
      </c>
      <c r="H13" s="4">
        <v>3858591799</v>
      </c>
      <c r="I13" s="4">
        <v>3600713386</v>
      </c>
      <c r="J13" s="51">
        <v>257878413</v>
      </c>
    </row>
    <row r="14" spans="2:12" ht="27" customHeight="1" x14ac:dyDescent="0.45">
      <c r="B14" s="3" t="s">
        <v>90</v>
      </c>
      <c r="C14" s="4">
        <v>3800</v>
      </c>
      <c r="D14" s="4">
        <v>2684397799</v>
      </c>
      <c r="E14" s="4">
        <v>2833495925</v>
      </c>
      <c r="F14" s="51">
        <v>-149098125</v>
      </c>
      <c r="G14" s="4">
        <v>3800</v>
      </c>
      <c r="H14" s="4">
        <v>2684397799</v>
      </c>
      <c r="I14" s="4">
        <v>2481297637</v>
      </c>
      <c r="J14" s="51">
        <v>203100162</v>
      </c>
    </row>
    <row r="15" spans="2:12" ht="26.25" customHeight="1" x14ac:dyDescent="0.45">
      <c r="B15" s="3" t="s">
        <v>139</v>
      </c>
      <c r="C15" s="4">
        <v>100000</v>
      </c>
      <c r="D15" s="4">
        <v>98928225000</v>
      </c>
      <c r="E15" s="4">
        <v>99062375000</v>
      </c>
      <c r="F15" s="51">
        <v>-134150000</v>
      </c>
      <c r="G15" s="4">
        <v>100000</v>
      </c>
      <c r="H15" s="4">
        <v>98928225000</v>
      </c>
      <c r="I15" s="4">
        <v>99062375000</v>
      </c>
      <c r="J15" s="51">
        <v>-134150000</v>
      </c>
    </row>
    <row r="16" spans="2:12" ht="26.25" customHeight="1" x14ac:dyDescent="0.45">
      <c r="B16" s="3" t="s">
        <v>138</v>
      </c>
      <c r="C16" s="4">
        <v>0</v>
      </c>
      <c r="D16" s="4">
        <v>0</v>
      </c>
      <c r="E16" s="4">
        <v>0</v>
      </c>
      <c r="F16" s="51">
        <v>0</v>
      </c>
      <c r="G16" s="4">
        <v>0</v>
      </c>
      <c r="H16" s="4">
        <v>0</v>
      </c>
      <c r="I16" s="4">
        <v>3</v>
      </c>
      <c r="J16" s="51">
        <v>-3</v>
      </c>
    </row>
    <row r="17" spans="2:10" ht="27" customHeight="1" x14ac:dyDescent="0.45">
      <c r="B17" s="3" t="s">
        <v>118</v>
      </c>
      <c r="C17" s="4">
        <v>0</v>
      </c>
      <c r="D17" s="4">
        <v>0</v>
      </c>
      <c r="E17" s="4">
        <v>522426986</v>
      </c>
      <c r="F17" s="51">
        <v>-522426986</v>
      </c>
      <c r="G17" s="4">
        <v>0</v>
      </c>
      <c r="H17" s="4">
        <v>0</v>
      </c>
      <c r="I17" s="4">
        <v>0</v>
      </c>
      <c r="J17" s="51">
        <v>0</v>
      </c>
    </row>
    <row r="18" spans="2:10" ht="33.75" customHeight="1" x14ac:dyDescent="0.55000000000000004">
      <c r="B18" s="151" t="s">
        <v>66</v>
      </c>
      <c r="C18" s="152"/>
      <c r="D18" s="17">
        <f>SUM(D7:D17)</f>
        <v>509401055234</v>
      </c>
      <c r="E18" s="17">
        <f>SUM(E7:E17)</f>
        <v>490755712330</v>
      </c>
      <c r="F18" s="18">
        <f>SUM(F7:F17)</f>
        <v>18645342907</v>
      </c>
      <c r="G18" s="28"/>
      <c r="H18" s="18">
        <f>SUM(H7:H17)</f>
        <v>509401055234</v>
      </c>
      <c r="I18" s="18">
        <f>SUM(I7:I17)</f>
        <v>408253595178</v>
      </c>
      <c r="J18" s="18">
        <f>SUM(J7:J17)</f>
        <v>101147460056</v>
      </c>
    </row>
    <row r="20" spans="2:10" x14ac:dyDescent="0.45">
      <c r="C20" s="10"/>
      <c r="F20" s="10"/>
      <c r="G20" s="10"/>
    </row>
  </sheetData>
  <sortState ref="B8:J16">
    <sortCondition descending="1" ref="B5"/>
  </sortState>
  <mergeCells count="13">
    <mergeCell ref="B1:J1"/>
    <mergeCell ref="B2:J2"/>
    <mergeCell ref="B3:J3"/>
    <mergeCell ref="B18:C18"/>
    <mergeCell ref="G6"/>
    <mergeCell ref="I6"/>
    <mergeCell ref="J6"/>
    <mergeCell ref="G5:J5"/>
    <mergeCell ref="B5:B6"/>
    <mergeCell ref="C6"/>
    <mergeCell ref="D6"/>
    <mergeCell ref="E6"/>
    <mergeCell ref="C5:F5"/>
  </mergeCells>
  <printOptions horizontalCentered="1" verticalCentered="1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زینب یعقوبی</dc:creator>
  <cp:lastModifiedBy>زینب یعقوبی</cp:lastModifiedBy>
  <cp:lastPrinted>2020-01-25T08:54:31Z</cp:lastPrinted>
  <dcterms:created xsi:type="dcterms:W3CDTF">2018-12-22T09:13:23Z</dcterms:created>
  <dcterms:modified xsi:type="dcterms:W3CDTF">2020-01-25T10:48:36Z</dcterms:modified>
</cp:coreProperties>
</file>