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8\آبان\"/>
    </mc:Choice>
  </mc:AlternateContent>
  <bookViews>
    <workbookView xWindow="0" yWindow="0" windowWidth="20400" windowHeight="7620" firstSheet="10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مشارکت'!$A$1:$U$10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'!$A$1:$L$8</definedName>
    <definedName name="_xlnm.Print_Area" localSheetId="8">'درآمد ناشی از تغییر قیمت اوراق '!$A$1:$K$17</definedName>
    <definedName name="_xlnm.Print_Area" localSheetId="9">'درآمد ناشی از فروش '!$A$1:$K$19</definedName>
    <definedName name="_xlnm.Print_Area" localSheetId="5">'سپرده '!$A$1:$L$10</definedName>
    <definedName name="_xlnm.Print_Area" localSheetId="11">'سرمایه‌گذاری در اوراق بهادار '!$A$1:$K$12</definedName>
    <definedName name="_xlnm.Print_Area" localSheetId="10">'سرمایه‌گذاری در سهام '!$A$1:$M$16</definedName>
    <definedName name="_xlnm.Print_Area" localSheetId="0">سهام!$A$1:$O$14</definedName>
    <definedName name="_xlnm.Print_Area" localSheetId="6">'سود اوراق بهادار و سپرده بانکی '!$A$1:$L$10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G6" i="13" l="1"/>
  <c r="E6" i="13"/>
  <c r="E9" i="15" l="1"/>
  <c r="E8" i="15"/>
  <c r="E7" i="15"/>
  <c r="E6" i="15"/>
  <c r="D9" i="15" l="1"/>
  <c r="C10" i="14"/>
  <c r="B10" i="14"/>
  <c r="F7" i="13"/>
  <c r="D7" i="13"/>
  <c r="J11" i="12"/>
  <c r="I11" i="12"/>
  <c r="H11" i="12"/>
  <c r="F11" i="12"/>
  <c r="E11" i="12"/>
  <c r="D11" i="12"/>
  <c r="L13" i="11"/>
  <c r="K13" i="11"/>
  <c r="L11" i="11" s="1"/>
  <c r="J13" i="11"/>
  <c r="I13" i="11"/>
  <c r="H13" i="11"/>
  <c r="G13" i="11"/>
  <c r="F13" i="11"/>
  <c r="G11" i="11" s="1"/>
  <c r="E13" i="11"/>
  <c r="D13" i="11"/>
  <c r="L12" i="11"/>
  <c r="L9" i="11"/>
  <c r="L8" i="11"/>
  <c r="G12" i="11"/>
  <c r="G10" i="11"/>
  <c r="G9" i="11"/>
  <c r="G8" i="11"/>
  <c r="G7" i="11"/>
  <c r="G6" i="11"/>
  <c r="J18" i="10"/>
  <c r="I18" i="10"/>
  <c r="H18" i="10"/>
  <c r="F18" i="10"/>
  <c r="E18" i="10"/>
  <c r="D18" i="10"/>
  <c r="F16" i="9"/>
  <c r="J16" i="9"/>
  <c r="I16" i="9"/>
  <c r="H16" i="9"/>
  <c r="E16" i="9"/>
  <c r="D16" i="9"/>
  <c r="K8" i="7"/>
  <c r="I8" i="7"/>
  <c r="H8" i="7"/>
  <c r="F8" i="7"/>
  <c r="K9" i="6"/>
  <c r="J9" i="6"/>
  <c r="I9" i="6"/>
  <c r="H9" i="6"/>
  <c r="G9" i="6"/>
  <c r="T9" i="3"/>
  <c r="S9" i="3"/>
  <c r="R9" i="3"/>
  <c r="Q9" i="3"/>
  <c r="P9" i="3"/>
  <c r="K9" i="3"/>
  <c r="J9" i="3"/>
  <c r="I9" i="3"/>
  <c r="N13" i="1"/>
  <c r="M13" i="1"/>
  <c r="L13" i="1"/>
  <c r="I13" i="1"/>
  <c r="G13" i="1"/>
  <c r="E13" i="1"/>
  <c r="D13" i="1"/>
  <c r="J8" i="1"/>
  <c r="J9" i="1"/>
  <c r="J10" i="1"/>
  <c r="J11" i="1"/>
  <c r="J12" i="1"/>
  <c r="J7" i="1"/>
  <c r="L6" i="11" l="1"/>
  <c r="L10" i="11"/>
  <c r="L7" i="11"/>
  <c r="O9" i="3" l="1"/>
  <c r="N9" i="3"/>
  <c r="M9" i="3"/>
  <c r="L9" i="3"/>
  <c r="G7" i="13" l="1"/>
  <c r="E7" i="13"/>
  <c r="C13" i="11" l="1"/>
</calcChain>
</file>

<file path=xl/sharedStrings.xml><?xml version="1.0" encoding="utf-8"?>
<sst xmlns="http://schemas.openxmlformats.org/spreadsheetml/2006/main" count="487" uniqueCount="122">
  <si>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</si>
  <si>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</si>
  <si>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</si>
  <si>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</si>
  <si>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</si>
  <si>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</si>
  <si>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</si>
  <si>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</si>
  <si>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</si>
  <si>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</si>
  <si>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</si>
  <si>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</si>
  <si>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</si>
  <si>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</si>
  <si>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بازرگاني و توليدي مرجان كار</t>
  </si>
  <si>
    <t>سرمايه گذاري توسعه گوهران اميد</t>
  </si>
  <si>
    <t>سيمان‌هرمزگان‌</t>
  </si>
  <si>
    <t>كوير تاير</t>
  </si>
  <si>
    <t>گروه مديريت سرمايه گذاري اميد</t>
  </si>
  <si>
    <t>مديريت انرژي اميد  تابان هور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</si>
  <si>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</si>
  <si>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</si>
  <si>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</si>
  <si>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</si>
  <si>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</si>
  <si>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</si>
  <si>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</si>
  <si>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</si>
  <si>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</si>
  <si>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</si>
  <si>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</si>
  <si>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</si>
  <si>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</si>
  <si>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</si>
  <si>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</si>
  <si>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</si>
  <si>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</si>
  <si>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</si>
  <si>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</si>
  <si>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</si>
  <si>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</si>
  <si>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</si>
  <si>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</si>
  <si>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</si>
  <si>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</si>
  <si>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</si>
  <si>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</si>
  <si>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</si>
  <si>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</si>
  <si>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</si>
  <si>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</si>
  <si>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</si>
  <si>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</si>
  <si>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</si>
  <si>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</si>
  <si>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</si>
  <si>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</si>
  <si>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</si>
  <si>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</si>
  <si>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</si>
  <si>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</si>
  <si>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</si>
  <si>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</si>
  <si>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</si>
  <si>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</si>
  <si>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</si>
  <si>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</si>
  <si>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</si>
  <si>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</si>
  <si>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</si>
  <si>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</si>
  <si>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</si>
  <si>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</si>
  <si>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</si>
  <si>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</si>
  <si>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</si>
  <si>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</si>
  <si>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</si>
  <si>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</si>
  <si>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</si>
  <si>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</si>
  <si>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</si>
  <si>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</si>
  <si>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جمع کل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</si>
  <si>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</si>
  <si>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</si>
  <si>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</si>
  <si>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</si>
  <si>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</si>
  <si>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</si>
  <si>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</si>
  <si>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</si>
  <si>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</si>
  <si>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</si>
  <si>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</si>
  <si>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ح . سيمان‌هرمزگان‌</t>
  </si>
  <si>
    <t>اسنادخزانه-م3بودجه97-990721</t>
  </si>
  <si>
    <t>اسنادخزانه-م23بودجه97-000824</t>
  </si>
  <si>
    <t>اسنادخزانه-م24بودجه96-990625</t>
  </si>
  <si>
    <t>اسنادخزانه-م4بودجه97-991022</t>
  </si>
  <si>
    <t>اسنادخزانه-م23بودجه96-990528</t>
  </si>
  <si>
    <t>بله</t>
  </si>
  <si>
    <t>1398/03/19</t>
  </si>
  <si>
    <t>1397/04/11</t>
  </si>
  <si>
    <t>1400/08/24</t>
  </si>
  <si>
    <t>1399/06/25</t>
  </si>
  <si>
    <t>حساب جاری</t>
  </si>
  <si>
    <t>سپرده کوتاه مدت</t>
  </si>
  <si>
    <t>1397/06/18</t>
  </si>
  <si>
    <t>1397/08/21</t>
  </si>
  <si>
    <t/>
  </si>
  <si>
    <t>ریال</t>
  </si>
  <si>
    <t>تعداد خرید طی دوره</t>
  </si>
  <si>
    <t xml:space="preserve"> خرید طی دوره</t>
  </si>
  <si>
    <t>تعداد فروش طی دوره</t>
  </si>
  <si>
    <t>1398/07/30</t>
  </si>
  <si>
    <t>توسعه صادرات ایران بلوار کشاورز</t>
  </si>
  <si>
    <t>1398/07/20</t>
  </si>
  <si>
    <t>سایر درآمدها</t>
  </si>
  <si>
    <t>برای ماه منتهی به 1398/08/30</t>
  </si>
  <si>
    <t>1398/08/30</t>
  </si>
  <si>
    <t>*مبلغ کل دارایی ها در تاریخ افشای گزارش 413.176.936.916 ریال میباشد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</si>
</sst>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1"/>
      <color rgb="FFFF0000"/>
      <name val="B Nazanin"/>
      <charset val="178"/>
    </font>
    <font>
      <sz val="12"/>
      <color rgb="FFC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6" fontId="5" fillId="0" borderId="0" xfId="0" applyNumberFormat="1" applyFont="1" applyBorder="1" applyAlignment="1">
      <alignment horizontal="center"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3" fontId="5" fillId="3" borderId="23" xfId="0" applyNumberFormat="1" applyFont="1" applyFill="1" applyBorder="1" applyAlignment="1">
      <alignment horizontal="center" vertical="center"/>
    </xf>
    <xf numFmtId="10" fontId="1" fillId="0" borderId="26" xfId="0" applyNumberFormat="1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0" fillId="4" borderId="3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3" fontId="1" fillId="0" borderId="23" xfId="0" applyNumberFormat="1" applyFont="1" applyBorder="1" applyAlignment="1">
      <alignment horizontal="center" vertical="center"/>
    </xf>
    <xf numFmtId="10" fontId="1" fillId="0" borderId="0" xfId="0" applyNumberFormat="1" applyFont="1"/>
    <xf numFmtId="0" fontId="1" fillId="0" borderId="31" xfId="0" applyFont="1" applyBorder="1" applyAlignment="1">
      <alignment horizontal="center" vertical="center"/>
    </xf>
    <xf numFmtId="0" fontId="5" fillId="0" borderId="32" xfId="0" applyFont="1" applyBorder="1"/>
    <xf numFmtId="3" fontId="5" fillId="0" borderId="31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3" fontId="8" fillId="0" borderId="1" xfId="0" applyNumberFormat="1" applyFont="1" applyBorder="1"/>
    <xf numFmtId="1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9" fontId="17" fillId="0" borderId="1" xfId="2" applyFont="1" applyBorder="1" applyAlignment="1">
      <alignment horizontal="center" vertical="center"/>
    </xf>
    <xf numFmtId="165" fontId="18" fillId="0" borderId="1" xfId="1" applyNumberFormat="1" applyFont="1" applyBorder="1" applyAlignment="1">
      <alignment horizontal="center" vertical="center"/>
    </xf>
    <xf numFmtId="0" fontId="17" fillId="0" borderId="0" xfId="0" applyFont="1"/>
    <xf numFmtId="0" fontId="5" fillId="0" borderId="31" xfId="0" applyFont="1" applyBorder="1" applyAlignment="1">
      <alignment horizontal="center"/>
    </xf>
    <xf numFmtId="165" fontId="1" fillId="0" borderId="1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15" fillId="0" borderId="21" xfId="1" applyNumberFormat="1" applyFont="1" applyBorder="1" applyAlignment="1">
      <alignment horizontal="center" vertical="center"/>
    </xf>
    <xf numFmtId="10" fontId="15" fillId="0" borderId="26" xfId="1" applyNumberFormat="1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3" xfId="2" applyNumberFormat="1" applyFont="1" applyBorder="1" applyAlignment="1">
      <alignment horizontal="center" vertical="center"/>
    </xf>
    <xf numFmtId="10" fontId="1" fillId="0" borderId="26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3" fontId="1" fillId="3" borderId="24" xfId="0" applyNumberFormat="1" applyFont="1" applyFill="1" applyBorder="1" applyAlignment="1">
      <alignment horizontal="center" vertical="center"/>
    </xf>
    <xf numFmtId="3" fontId="5" fillId="3" borderId="25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readingOrder="2"/>
    </xf>
    <xf numFmtId="0" fontId="1" fillId="0" borderId="3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1"/>
  <sheetViews>
    <sheetView rightToLeft="1" view="pageBreakPreview" topLeftCell="A2" zoomScale="80" zoomScaleNormal="90" zoomScaleSheetLayoutView="80" workbookViewId="0">
      <selection activeCell="E15" sqref="E15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6.28515625" style="1" bestFit="1" customWidth="1"/>
    <col min="8" max="8" width="10.5703125" style="1" bestFit="1" customWidth="1"/>
    <col min="9" max="9" width="15.28515625" style="1" bestFit="1" customWidth="1"/>
    <col min="10" max="10" width="19.140625" style="1" bestFit="1" customWidth="1"/>
    <col min="11" max="11" width="10.5703125" style="1" customWidth="1"/>
    <col min="12" max="12" width="17.28515625" style="1" bestFit="1" customWidth="1"/>
    <col min="13" max="13" width="18.140625" style="1" bestFit="1" customWidth="1"/>
    <col min="14" max="14" width="14.42578125" style="1" customWidth="1"/>
    <col min="15" max="15" width="9.140625" style="1" customWidth="1"/>
    <col min="16" max="16384" width="9.140625" style="1"/>
  </cols>
  <sheetData>
    <row r="1" spans="2:14" ht="26.25" x14ac:dyDescent="0.45">
      <c r="B1" s="54"/>
      <c r="C1" s="111" t="s">
        <v>0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2"/>
    </row>
    <row r="2" spans="2:14" ht="26.25" x14ac:dyDescent="0.45">
      <c r="B2" s="55"/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8"/>
    </row>
    <row r="3" spans="2:14" ht="26.25" x14ac:dyDescent="0.45">
      <c r="B3" s="56" t="s">
        <v>86</v>
      </c>
      <c r="C3" s="119" t="s">
        <v>119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20"/>
    </row>
    <row r="4" spans="2:14" ht="24.75" customHeight="1" x14ac:dyDescent="0.45">
      <c r="B4" s="121" t="s">
        <v>2</v>
      </c>
      <c r="C4" s="110" t="s">
        <v>115</v>
      </c>
      <c r="D4" s="110" t="s">
        <v>3</v>
      </c>
      <c r="E4" s="110" t="s">
        <v>3</v>
      </c>
      <c r="F4" s="110" t="s">
        <v>4</v>
      </c>
      <c r="G4" s="110" t="s">
        <v>4</v>
      </c>
      <c r="H4" s="110" t="s">
        <v>4</v>
      </c>
      <c r="I4" s="110" t="s">
        <v>4</v>
      </c>
      <c r="J4" s="110" t="s">
        <v>120</v>
      </c>
      <c r="K4" s="110" t="s">
        <v>5</v>
      </c>
      <c r="L4" s="110" t="s">
        <v>5</v>
      </c>
      <c r="M4" s="110" t="s">
        <v>5</v>
      </c>
      <c r="N4" s="123" t="s">
        <v>5</v>
      </c>
    </row>
    <row r="5" spans="2:14" ht="26.25" customHeight="1" x14ac:dyDescent="0.45">
      <c r="B5" s="121" t="s">
        <v>2</v>
      </c>
      <c r="C5" s="110" t="s">
        <v>6</v>
      </c>
      <c r="D5" s="110" t="s">
        <v>7</v>
      </c>
      <c r="E5" s="110" t="s">
        <v>8</v>
      </c>
      <c r="F5" s="110" t="s">
        <v>9</v>
      </c>
      <c r="G5" s="110" t="s">
        <v>9</v>
      </c>
      <c r="H5" s="110" t="s">
        <v>10</v>
      </c>
      <c r="I5" s="110" t="s">
        <v>10</v>
      </c>
      <c r="J5" s="110" t="s">
        <v>6</v>
      </c>
      <c r="K5" s="110" t="s">
        <v>11</v>
      </c>
      <c r="L5" s="110" t="s">
        <v>7</v>
      </c>
      <c r="M5" s="110" t="s">
        <v>8</v>
      </c>
      <c r="N5" s="122" t="s">
        <v>12</v>
      </c>
    </row>
    <row r="6" spans="2:14" ht="29.25" customHeight="1" x14ac:dyDescent="0.45">
      <c r="B6" s="121" t="s">
        <v>2</v>
      </c>
      <c r="C6" s="110" t="s">
        <v>6</v>
      </c>
      <c r="D6" s="110" t="s">
        <v>7</v>
      </c>
      <c r="E6" s="110" t="s">
        <v>8</v>
      </c>
      <c r="F6" s="110" t="s">
        <v>6</v>
      </c>
      <c r="G6" s="110" t="s">
        <v>7</v>
      </c>
      <c r="H6" s="110" t="s">
        <v>6</v>
      </c>
      <c r="I6" s="110" t="s">
        <v>13</v>
      </c>
      <c r="J6" s="110" t="s">
        <v>6</v>
      </c>
      <c r="K6" s="110" t="s">
        <v>11</v>
      </c>
      <c r="L6" s="110" t="s">
        <v>7</v>
      </c>
      <c r="M6" s="110" t="s">
        <v>8</v>
      </c>
      <c r="N6" s="122" t="s">
        <v>12</v>
      </c>
    </row>
    <row r="7" spans="2:14" ht="32.25" customHeight="1" x14ac:dyDescent="0.45">
      <c r="B7" s="57" t="s">
        <v>18</v>
      </c>
      <c r="C7" s="4">
        <v>39129946</v>
      </c>
      <c r="D7" s="4">
        <v>216545106640</v>
      </c>
      <c r="E7" s="4">
        <v>259721519923.02499</v>
      </c>
      <c r="F7" s="4">
        <v>1065249</v>
      </c>
      <c r="G7" s="4">
        <v>7038168988</v>
      </c>
      <c r="H7" s="4">
        <v>844584</v>
      </c>
      <c r="I7" s="4">
        <v>5495623847</v>
      </c>
      <c r="J7" s="13">
        <f>C7+F7-H7</f>
        <v>39350611</v>
      </c>
      <c r="K7" s="13">
        <v>6433</v>
      </c>
      <c r="L7" s="4">
        <v>218891495969</v>
      </c>
      <c r="M7" s="4">
        <v>252132442065.55399</v>
      </c>
      <c r="N7" s="58">
        <v>0.61019999999999996</v>
      </c>
    </row>
    <row r="8" spans="2:14" ht="31.5" customHeight="1" x14ac:dyDescent="0.45">
      <c r="B8" s="57" t="s">
        <v>19</v>
      </c>
      <c r="C8" s="4">
        <v>17404200</v>
      </c>
      <c r="D8" s="4">
        <v>92827223726</v>
      </c>
      <c r="E8" s="4">
        <v>86379095336.886002</v>
      </c>
      <c r="F8" s="4">
        <v>4011810</v>
      </c>
      <c r="G8" s="4">
        <v>21092815016</v>
      </c>
      <c r="H8" s="4">
        <v>2897373</v>
      </c>
      <c r="I8" s="4">
        <v>14874677150</v>
      </c>
      <c r="J8" s="13">
        <f t="shared" ref="J8:J12" si="0">C8+F8-H8</f>
        <v>18518637</v>
      </c>
      <c r="K8" s="13">
        <v>5283</v>
      </c>
      <c r="L8" s="4">
        <v>98529796370</v>
      </c>
      <c r="M8" s="4">
        <v>97443601773.508698</v>
      </c>
      <c r="N8" s="58">
        <v>0.23580000000000001</v>
      </c>
    </row>
    <row r="9" spans="2:14" ht="27.75" customHeight="1" x14ac:dyDescent="0.45">
      <c r="B9" s="57" t="s">
        <v>15</v>
      </c>
      <c r="C9" s="4">
        <v>2651431</v>
      </c>
      <c r="D9" s="4">
        <v>7491864205</v>
      </c>
      <c r="E9" s="4">
        <v>6573080106.0815897</v>
      </c>
      <c r="F9" s="4">
        <v>1375222</v>
      </c>
      <c r="G9" s="4">
        <v>3509346018</v>
      </c>
      <c r="H9" s="4">
        <v>1386314</v>
      </c>
      <c r="I9" s="4">
        <v>3603062931</v>
      </c>
      <c r="J9" s="13">
        <f t="shared" si="0"/>
        <v>2640339</v>
      </c>
      <c r="K9" s="13">
        <v>2654</v>
      </c>
      <c r="L9" s="4">
        <v>7155838406</v>
      </c>
      <c r="M9" s="4">
        <v>6979499941.7730598</v>
      </c>
      <c r="N9" s="58">
        <v>1.6899999999999998E-2</v>
      </c>
    </row>
    <row r="10" spans="2:14" ht="32.25" customHeight="1" x14ac:dyDescent="0.45">
      <c r="B10" s="57" t="s">
        <v>95</v>
      </c>
      <c r="C10" s="4">
        <v>1015632</v>
      </c>
      <c r="D10" s="4">
        <v>4241279232</v>
      </c>
      <c r="E10" s="4">
        <v>6253585262.2742395</v>
      </c>
      <c r="F10" s="4">
        <v>0</v>
      </c>
      <c r="G10" s="4">
        <v>0</v>
      </c>
      <c r="H10" s="4">
        <v>0</v>
      </c>
      <c r="I10" s="4">
        <v>0</v>
      </c>
      <c r="J10" s="13">
        <f t="shared" si="0"/>
        <v>1015632</v>
      </c>
      <c r="K10" s="13">
        <v>6558</v>
      </c>
      <c r="L10" s="4">
        <v>4241279232</v>
      </c>
      <c r="M10" s="4">
        <v>6633939202.5225601</v>
      </c>
      <c r="N10" s="58">
        <v>1.61E-2</v>
      </c>
    </row>
    <row r="11" spans="2:14" ht="28.5" customHeight="1" x14ac:dyDescent="0.45">
      <c r="B11" s="57" t="s">
        <v>16</v>
      </c>
      <c r="C11" s="4">
        <v>591700</v>
      </c>
      <c r="D11" s="4">
        <v>4030410861</v>
      </c>
      <c r="E11" s="4">
        <v>4232633538.2940001</v>
      </c>
      <c r="F11" s="4">
        <v>379683</v>
      </c>
      <c r="G11" s="4">
        <v>2855706228</v>
      </c>
      <c r="H11" s="4">
        <v>387592</v>
      </c>
      <c r="I11" s="4">
        <v>2994795839</v>
      </c>
      <c r="J11" s="13">
        <f t="shared" si="0"/>
        <v>583791</v>
      </c>
      <c r="K11" s="13">
        <v>7558</v>
      </c>
      <c r="L11" s="4">
        <v>4204210310</v>
      </c>
      <c r="M11" s="4">
        <v>4394687331.4117804</v>
      </c>
      <c r="N11" s="58">
        <v>1.06E-2</v>
      </c>
    </row>
    <row r="12" spans="2:14" ht="33.75" customHeight="1" x14ac:dyDescent="0.45">
      <c r="B12" s="57" t="s">
        <v>17</v>
      </c>
      <c r="C12" s="4">
        <v>490273</v>
      </c>
      <c r="D12" s="4">
        <v>3723050296</v>
      </c>
      <c r="E12" s="4">
        <v>3242423623.2472</v>
      </c>
      <c r="F12" s="4">
        <v>448080</v>
      </c>
      <c r="G12" s="4">
        <v>3194850659</v>
      </c>
      <c r="H12" s="4">
        <v>894553</v>
      </c>
      <c r="I12" s="4">
        <v>6518144152</v>
      </c>
      <c r="J12" s="13">
        <f t="shared" si="0"/>
        <v>43800</v>
      </c>
      <c r="K12" s="13">
        <v>8395</v>
      </c>
      <c r="L12" s="4">
        <v>377984641</v>
      </c>
      <c r="M12" s="4">
        <v>366233873.00999999</v>
      </c>
      <c r="N12" s="58">
        <v>8.9999999999999998E-4</v>
      </c>
    </row>
    <row r="13" spans="2:14" ht="36.75" customHeight="1" thickBot="1" x14ac:dyDescent="0.5">
      <c r="B13" s="113" t="s">
        <v>72</v>
      </c>
      <c r="C13" s="114"/>
      <c r="D13" s="59">
        <f>SUM(D7:D12)</f>
        <v>328858934960</v>
      </c>
      <c r="E13" s="81">
        <f>SUM(E7:E12)</f>
        <v>366402337789.80804</v>
      </c>
      <c r="F13" s="60"/>
      <c r="G13" s="81">
        <f>SUM(G7:G12)</f>
        <v>37690886909</v>
      </c>
      <c r="H13" s="60"/>
      <c r="I13" s="59">
        <f>SUM(I7:I12)</f>
        <v>33486303919</v>
      </c>
      <c r="J13" s="115"/>
      <c r="K13" s="116"/>
      <c r="L13" s="81">
        <f>SUM(L7:L12)</f>
        <v>333400604928</v>
      </c>
      <c r="M13" s="81">
        <f>SUM(M7:M12)</f>
        <v>367950404187.78015</v>
      </c>
      <c r="N13" s="61">
        <f>SUM(N7:N12)</f>
        <v>0.89050000000000007</v>
      </c>
    </row>
    <row r="14" spans="2:14" x14ac:dyDescent="0.45">
      <c r="J14" s="11"/>
      <c r="L14" s="10"/>
    </row>
    <row r="15" spans="2:14" x14ac:dyDescent="0.45">
      <c r="E15" s="50"/>
      <c r="I15" s="11"/>
      <c r="J15" s="11"/>
      <c r="K15" s="10"/>
      <c r="M15" s="10"/>
    </row>
    <row r="16" spans="2:14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2"/>
    </row>
    <row r="21" spans="9:10" x14ac:dyDescent="0.45">
      <c r="I21" s="11"/>
      <c r="J21" s="11"/>
    </row>
  </sheetData>
  <mergeCells count="23">
    <mergeCell ref="C1:N1"/>
    <mergeCell ref="B13:C13"/>
    <mergeCell ref="J13:K13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  <mergeCell ref="M5:M6"/>
    <mergeCell ref="F6"/>
    <mergeCell ref="G6"/>
    <mergeCell ref="F5:G5"/>
    <mergeCell ref="H6"/>
    <mergeCell ref="I6"/>
    <mergeCell ref="H5:I5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F14" sqref="F14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62"/>
      <c r="C1" s="124" t="s">
        <v>0</v>
      </c>
      <c r="D1" s="124"/>
      <c r="E1" s="124"/>
      <c r="F1" s="124"/>
      <c r="G1" s="124"/>
      <c r="H1" s="124"/>
      <c r="I1" s="124"/>
      <c r="J1" s="125"/>
    </row>
    <row r="2" spans="2:10" ht="24" x14ac:dyDescent="0.45">
      <c r="B2" s="63"/>
      <c r="C2" s="126" t="s">
        <v>1</v>
      </c>
      <c r="D2" s="126"/>
      <c r="E2" s="126"/>
      <c r="F2" s="126"/>
      <c r="G2" s="126"/>
      <c r="H2" s="126"/>
      <c r="I2" s="126"/>
      <c r="J2" s="127"/>
    </row>
    <row r="3" spans="2:10" ht="24.75" thickBot="1" x14ac:dyDescent="0.5">
      <c r="B3" s="56" t="s">
        <v>86</v>
      </c>
      <c r="C3" s="126" t="s">
        <v>119</v>
      </c>
      <c r="D3" s="126"/>
      <c r="E3" s="126"/>
      <c r="F3" s="126"/>
      <c r="G3" s="126"/>
      <c r="H3" s="126"/>
      <c r="I3" s="126"/>
      <c r="J3" s="127"/>
    </row>
    <row r="4" spans="2:10" x14ac:dyDescent="0.45">
      <c r="B4" s="128" t="s">
        <v>2</v>
      </c>
      <c r="C4" s="131" t="s">
        <v>115</v>
      </c>
      <c r="D4" s="131" t="s">
        <v>3</v>
      </c>
      <c r="E4" s="131" t="s">
        <v>3</v>
      </c>
      <c r="F4" s="131" t="s">
        <v>3</v>
      </c>
      <c r="G4" s="131" t="s">
        <v>120</v>
      </c>
      <c r="H4" s="131" t="s">
        <v>5</v>
      </c>
      <c r="I4" s="131" t="s">
        <v>5</v>
      </c>
      <c r="J4" s="133" t="s">
        <v>5</v>
      </c>
    </row>
    <row r="5" spans="2:10" x14ac:dyDescent="0.45">
      <c r="B5" s="129" t="s">
        <v>2</v>
      </c>
      <c r="C5" s="130" t="s">
        <v>20</v>
      </c>
      <c r="D5" s="130" t="s">
        <v>21</v>
      </c>
      <c r="E5" s="130" t="s">
        <v>22</v>
      </c>
      <c r="F5" s="130" t="s">
        <v>23</v>
      </c>
      <c r="G5" s="130" t="s">
        <v>20</v>
      </c>
      <c r="H5" s="130" t="s">
        <v>21</v>
      </c>
      <c r="I5" s="130" t="s">
        <v>22</v>
      </c>
      <c r="J5" s="132" t="s">
        <v>23</v>
      </c>
    </row>
    <row r="6" spans="2:10" ht="21.75" customHeight="1" thickBot="1" x14ac:dyDescent="0.5">
      <c r="B6" s="64" t="s">
        <v>84</v>
      </c>
      <c r="C6" s="65">
        <v>0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6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9"/>
  <sheetViews>
    <sheetView rightToLeft="1" view="pageBreakPreview" topLeftCell="A2" zoomScale="70" zoomScaleNormal="100" zoomScaleSheetLayoutView="70" workbookViewId="0">
      <selection activeCell="C10" sqref="C10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7.28515625" style="1" bestFit="1" customWidth="1"/>
    <col min="10" max="10" width="22.7109375" style="1" customWidth="1"/>
    <col min="11" max="11" width="26.5703125" style="1" bestFit="1" customWidth="1"/>
    <col min="12" max="12" width="14.5703125" style="1" customWidth="1"/>
    <col min="13" max="13" width="18.5703125" style="1" customWidth="1"/>
    <col min="14" max="14" width="16.28515625" style="1" customWidth="1"/>
    <col min="15" max="15" width="19.28515625" style="1" customWidth="1"/>
    <col min="16" max="16" width="15.42578125" style="1" customWidth="1"/>
    <col min="17" max="17" width="18" style="1" customWidth="1"/>
    <col min="18" max="18" width="22.42578125" style="1" customWidth="1"/>
    <col min="19" max="19" width="21.28515625" style="1" customWidth="1"/>
    <col min="20" max="20" width="13.1406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62"/>
      <c r="C1" s="124" t="s">
        <v>0</v>
      </c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5"/>
    </row>
    <row r="2" spans="2:20" ht="35.25" customHeight="1" x14ac:dyDescent="0.45">
      <c r="B2" s="63"/>
      <c r="C2" s="126" t="s">
        <v>1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7"/>
    </row>
    <row r="3" spans="2:20" ht="35.25" customHeight="1" x14ac:dyDescent="0.45">
      <c r="B3" s="56" t="s">
        <v>86</v>
      </c>
      <c r="C3" s="141" t="s">
        <v>119</v>
      </c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2"/>
    </row>
    <row r="4" spans="2:20" ht="35.25" customHeight="1" x14ac:dyDescent="0.45">
      <c r="B4" s="143" t="s">
        <v>24</v>
      </c>
      <c r="C4" s="137" t="s">
        <v>24</v>
      </c>
      <c r="D4" s="137" t="s">
        <v>24</v>
      </c>
      <c r="E4" s="137" t="s">
        <v>24</v>
      </c>
      <c r="F4" s="137" t="s">
        <v>24</v>
      </c>
      <c r="G4" s="137" t="s">
        <v>24</v>
      </c>
      <c r="H4" s="137" t="s">
        <v>24</v>
      </c>
      <c r="I4" s="137" t="s">
        <v>115</v>
      </c>
      <c r="J4" s="137" t="s">
        <v>3</v>
      </c>
      <c r="K4" s="137" t="s">
        <v>3</v>
      </c>
      <c r="L4" s="137" t="s">
        <v>4</v>
      </c>
      <c r="M4" s="137" t="s">
        <v>4</v>
      </c>
      <c r="N4" s="137" t="s">
        <v>4</v>
      </c>
      <c r="O4" s="137" t="s">
        <v>4</v>
      </c>
      <c r="P4" s="137" t="s">
        <v>120</v>
      </c>
      <c r="Q4" s="137" t="s">
        <v>5</v>
      </c>
      <c r="R4" s="137" t="s">
        <v>5</v>
      </c>
      <c r="S4" s="137" t="s">
        <v>5</v>
      </c>
      <c r="T4" s="139" t="s">
        <v>5</v>
      </c>
    </row>
    <row r="5" spans="2:20" ht="35.25" customHeight="1" x14ac:dyDescent="0.45">
      <c r="B5" s="143" t="s">
        <v>25</v>
      </c>
      <c r="C5" s="140" t="s">
        <v>26</v>
      </c>
      <c r="D5" s="140" t="s">
        <v>27</v>
      </c>
      <c r="E5" s="140" t="s">
        <v>28</v>
      </c>
      <c r="F5" s="140" t="s">
        <v>29</v>
      </c>
      <c r="G5" s="140" t="s">
        <v>30</v>
      </c>
      <c r="H5" s="140" t="s">
        <v>23</v>
      </c>
      <c r="I5" s="140" t="s">
        <v>6</v>
      </c>
      <c r="J5" s="140" t="s">
        <v>7</v>
      </c>
      <c r="K5" s="86" t="s">
        <v>8</v>
      </c>
      <c r="L5" s="140" t="s">
        <v>112</v>
      </c>
      <c r="M5" s="86" t="s">
        <v>113</v>
      </c>
      <c r="N5" s="140" t="s">
        <v>114</v>
      </c>
      <c r="O5" s="86" t="s">
        <v>10</v>
      </c>
      <c r="P5" s="140" t="s">
        <v>6</v>
      </c>
      <c r="Q5" s="86" t="s">
        <v>31</v>
      </c>
      <c r="R5" s="86" t="s">
        <v>7</v>
      </c>
      <c r="S5" s="86" t="s">
        <v>8</v>
      </c>
      <c r="T5" s="138" t="s">
        <v>12</v>
      </c>
    </row>
    <row r="6" spans="2:20" ht="39" customHeight="1" x14ac:dyDescent="0.45">
      <c r="B6" s="143" t="s">
        <v>25</v>
      </c>
      <c r="C6" s="140" t="s">
        <v>26</v>
      </c>
      <c r="D6" s="140" t="s">
        <v>27</v>
      </c>
      <c r="E6" s="140" t="s">
        <v>28</v>
      </c>
      <c r="F6" s="140" t="s">
        <v>29</v>
      </c>
      <c r="G6" s="140" t="s">
        <v>30</v>
      </c>
      <c r="H6" s="140" t="s">
        <v>23</v>
      </c>
      <c r="I6" s="140" t="s">
        <v>6</v>
      </c>
      <c r="J6" s="140" t="s">
        <v>7</v>
      </c>
      <c r="K6" s="86" t="s">
        <v>111</v>
      </c>
      <c r="L6" s="140" t="s">
        <v>6</v>
      </c>
      <c r="M6" s="86" t="s">
        <v>111</v>
      </c>
      <c r="N6" s="140" t="s">
        <v>6</v>
      </c>
      <c r="O6" s="86" t="s">
        <v>111</v>
      </c>
      <c r="P6" s="140" t="s">
        <v>6</v>
      </c>
      <c r="Q6" s="86" t="s">
        <v>111</v>
      </c>
      <c r="R6" s="86" t="s">
        <v>111</v>
      </c>
      <c r="S6" s="86" t="s">
        <v>111</v>
      </c>
      <c r="T6" s="138" t="s">
        <v>12</v>
      </c>
    </row>
    <row r="7" spans="2:20" s="80" customFormat="1" ht="54" customHeight="1" x14ac:dyDescent="0.45">
      <c r="B7" s="88" t="s">
        <v>97</v>
      </c>
      <c r="C7" s="74" t="s">
        <v>101</v>
      </c>
      <c r="D7" s="74" t="s">
        <v>101</v>
      </c>
      <c r="E7" s="74" t="s">
        <v>102</v>
      </c>
      <c r="F7" s="74" t="s">
        <v>104</v>
      </c>
      <c r="G7" s="74">
        <v>0</v>
      </c>
      <c r="H7" s="74">
        <v>0</v>
      </c>
      <c r="I7" s="87">
        <v>9100</v>
      </c>
      <c r="J7" s="87">
        <v>5942054867</v>
      </c>
      <c r="K7" s="87">
        <v>6126116143</v>
      </c>
      <c r="L7" s="87">
        <v>0</v>
      </c>
      <c r="M7" s="87">
        <v>0</v>
      </c>
      <c r="N7" s="87">
        <v>0</v>
      </c>
      <c r="O7" s="87">
        <v>0</v>
      </c>
      <c r="P7" s="87">
        <v>9100</v>
      </c>
      <c r="Q7" s="87">
        <v>682927</v>
      </c>
      <c r="R7" s="87">
        <v>5942054867</v>
      </c>
      <c r="S7" s="87">
        <v>6210130089</v>
      </c>
      <c r="T7" s="102">
        <v>1.4999999999999999E-2</v>
      </c>
    </row>
    <row r="8" spans="2:20" s="80" customFormat="1" ht="53.25" customHeight="1" x14ac:dyDescent="0.45">
      <c r="B8" s="88" t="s">
        <v>98</v>
      </c>
      <c r="C8" s="74" t="s">
        <v>101</v>
      </c>
      <c r="D8" s="74" t="s">
        <v>101</v>
      </c>
      <c r="E8" s="74" t="s">
        <v>103</v>
      </c>
      <c r="F8" s="74" t="s">
        <v>105</v>
      </c>
      <c r="G8" s="74">
        <v>0</v>
      </c>
      <c r="H8" s="74">
        <v>0</v>
      </c>
      <c r="I8" s="87">
        <v>3900</v>
      </c>
      <c r="J8" s="87">
        <v>3192512895</v>
      </c>
      <c r="K8" s="87">
        <v>3307561478</v>
      </c>
      <c r="L8" s="87">
        <v>0</v>
      </c>
      <c r="M8" s="87">
        <v>0</v>
      </c>
      <c r="N8" s="87">
        <v>0</v>
      </c>
      <c r="O8" s="87">
        <v>0</v>
      </c>
      <c r="P8" s="87">
        <v>3900</v>
      </c>
      <c r="Q8" s="87">
        <v>870782</v>
      </c>
      <c r="R8" s="87">
        <v>3192512895</v>
      </c>
      <c r="S8" s="87">
        <v>3393587663</v>
      </c>
      <c r="T8" s="102">
        <v>8.2000000000000007E-3</v>
      </c>
    </row>
    <row r="9" spans="2:20" ht="45" customHeight="1" thickBot="1" x14ac:dyDescent="0.5">
      <c r="B9" s="134" t="s">
        <v>72</v>
      </c>
      <c r="C9" s="135"/>
      <c r="D9" s="135"/>
      <c r="E9" s="135"/>
      <c r="F9" s="135"/>
      <c r="G9" s="135"/>
      <c r="H9" s="136"/>
      <c r="I9" s="90">
        <f t="shared" ref="I9:T9" si="0">SUM(I7:I8)</f>
        <v>13000</v>
      </c>
      <c r="J9" s="90">
        <f t="shared" si="0"/>
        <v>9134567762</v>
      </c>
      <c r="K9" s="90">
        <f t="shared" si="0"/>
        <v>9433677621</v>
      </c>
      <c r="L9" s="90">
        <f t="shared" si="0"/>
        <v>0</v>
      </c>
      <c r="M9" s="90">
        <f t="shared" si="0"/>
        <v>0</v>
      </c>
      <c r="N9" s="90">
        <f t="shared" si="0"/>
        <v>0</v>
      </c>
      <c r="O9" s="90">
        <f t="shared" si="0"/>
        <v>0</v>
      </c>
      <c r="P9" s="90">
        <f t="shared" si="0"/>
        <v>13000</v>
      </c>
      <c r="Q9" s="90">
        <f t="shared" si="0"/>
        <v>1553709</v>
      </c>
      <c r="R9" s="90">
        <f t="shared" si="0"/>
        <v>9134567762</v>
      </c>
      <c r="S9" s="90">
        <f t="shared" si="0"/>
        <v>9603717752</v>
      </c>
      <c r="T9" s="103">
        <f t="shared" si="0"/>
        <v>2.3199999999999998E-2</v>
      </c>
    </row>
  </sheetData>
  <sortState ref="B7:T15">
    <sortCondition descending="1" ref="T7:T15"/>
  </sortState>
  <mergeCells count="21"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B9:H9"/>
    <mergeCell ref="I4:K4"/>
    <mergeCell ref="T5:T6"/>
    <mergeCell ref="P4:T4"/>
    <mergeCell ref="L4:O4"/>
    <mergeCell ref="P5:P6"/>
    <mergeCell ref="L5:L6"/>
    <mergeCell ref="N5:N6"/>
  </mergeCells>
  <printOptions horizontalCentered="1" verticalCentered="1"/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5" sqref="E15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44" t="s">
        <v>0</v>
      </c>
      <c r="D1" s="144"/>
      <c r="E1" s="144"/>
      <c r="F1" s="144"/>
      <c r="G1" s="144"/>
      <c r="H1" s="145"/>
    </row>
    <row r="2" spans="2:8" ht="24" x14ac:dyDescent="0.45">
      <c r="B2" s="30"/>
      <c r="C2" s="126" t="s">
        <v>1</v>
      </c>
      <c r="D2" s="126"/>
      <c r="E2" s="126"/>
      <c r="F2" s="126"/>
      <c r="G2" s="126"/>
      <c r="H2" s="146"/>
    </row>
    <row r="3" spans="2:8" ht="24" x14ac:dyDescent="0.45">
      <c r="B3" s="32" t="s">
        <v>86</v>
      </c>
      <c r="C3" s="141" t="s">
        <v>119</v>
      </c>
      <c r="D3" s="141"/>
      <c r="E3" s="141"/>
      <c r="F3" s="141"/>
      <c r="G3" s="141"/>
      <c r="H3" s="147"/>
    </row>
    <row r="4" spans="2:8" x14ac:dyDescent="0.45">
      <c r="B4" s="149" t="s">
        <v>2</v>
      </c>
      <c r="C4" s="149" t="s">
        <v>120</v>
      </c>
      <c r="D4" s="149" t="s">
        <v>5</v>
      </c>
      <c r="E4" s="149" t="s">
        <v>5</v>
      </c>
      <c r="F4" s="149" t="s">
        <v>5</v>
      </c>
      <c r="G4" s="149" t="s">
        <v>5</v>
      </c>
      <c r="H4" s="149" t="s">
        <v>5</v>
      </c>
    </row>
    <row r="5" spans="2:8" ht="33.75" customHeight="1" x14ac:dyDescent="0.45">
      <c r="B5" s="148" t="s">
        <v>2</v>
      </c>
      <c r="C5" s="148" t="s">
        <v>6</v>
      </c>
      <c r="D5" s="148" t="s">
        <v>32</v>
      </c>
      <c r="E5" s="148" t="s">
        <v>33</v>
      </c>
      <c r="F5" s="148" t="s">
        <v>34</v>
      </c>
      <c r="G5" s="148" t="s">
        <v>35</v>
      </c>
      <c r="H5" s="148" t="s">
        <v>36</v>
      </c>
    </row>
    <row r="6" spans="2:8" s="7" customFormat="1" ht="24" x14ac:dyDescent="0.25">
      <c r="B6" s="8" t="s">
        <v>84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B4:B5"/>
    <mergeCell ref="C5"/>
    <mergeCell ref="D5"/>
    <mergeCell ref="E5"/>
    <mergeCell ref="F5"/>
    <mergeCell ref="C1:H1"/>
    <mergeCell ref="C2:H2"/>
    <mergeCell ref="C3:H3"/>
    <mergeCell ref="G5"/>
    <mergeCell ref="H5"/>
    <mergeCell ref="C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I17" sqref="I17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44" t="s">
        <v>0</v>
      </c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5"/>
    </row>
    <row r="2" spans="2:17" ht="24" x14ac:dyDescent="0.45">
      <c r="B2" s="30"/>
      <c r="C2" s="126" t="s">
        <v>1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46"/>
    </row>
    <row r="3" spans="2:17" ht="24" x14ac:dyDescent="0.45">
      <c r="B3" s="32" t="s">
        <v>86</v>
      </c>
      <c r="C3" s="141" t="s">
        <v>119</v>
      </c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7"/>
    </row>
    <row r="4" spans="2:17" x14ac:dyDescent="0.45">
      <c r="B4" s="110" t="s">
        <v>37</v>
      </c>
      <c r="C4" s="110" t="s">
        <v>37</v>
      </c>
      <c r="D4" s="110" t="s">
        <v>37</v>
      </c>
      <c r="E4" s="110" t="s">
        <v>37</v>
      </c>
      <c r="F4" s="110" t="s">
        <v>37</v>
      </c>
      <c r="G4" s="110" t="s">
        <v>115</v>
      </c>
      <c r="H4" s="110" t="s">
        <v>3</v>
      </c>
      <c r="I4" s="110" t="s">
        <v>3</v>
      </c>
      <c r="J4" s="110" t="s">
        <v>4</v>
      </c>
      <c r="K4" s="110" t="s">
        <v>4</v>
      </c>
      <c r="L4" s="110" t="s">
        <v>4</v>
      </c>
      <c r="M4" s="110" t="s">
        <v>4</v>
      </c>
      <c r="N4" s="110" t="s">
        <v>120</v>
      </c>
      <c r="O4" s="110" t="s">
        <v>5</v>
      </c>
      <c r="P4" s="110" t="s">
        <v>5</v>
      </c>
      <c r="Q4" s="110" t="s">
        <v>5</v>
      </c>
    </row>
    <row r="5" spans="2:17" ht="29.25" customHeight="1" x14ac:dyDescent="0.45">
      <c r="B5" s="150" t="s">
        <v>38</v>
      </c>
      <c r="C5" s="150" t="s">
        <v>29</v>
      </c>
      <c r="D5" s="150" t="s">
        <v>30</v>
      </c>
      <c r="E5" s="150" t="s">
        <v>39</v>
      </c>
      <c r="F5" s="150" t="s">
        <v>27</v>
      </c>
      <c r="G5" s="150" t="s">
        <v>6</v>
      </c>
      <c r="H5" s="150" t="s">
        <v>7</v>
      </c>
      <c r="I5" s="150" t="s">
        <v>8</v>
      </c>
      <c r="J5" s="150" t="s">
        <v>9</v>
      </c>
      <c r="K5" s="150" t="s">
        <v>9</v>
      </c>
      <c r="L5" s="150" t="s">
        <v>10</v>
      </c>
      <c r="M5" s="150" t="s">
        <v>10</v>
      </c>
      <c r="N5" s="150" t="s">
        <v>6</v>
      </c>
      <c r="O5" s="150" t="s">
        <v>7</v>
      </c>
      <c r="P5" s="150" t="s">
        <v>8</v>
      </c>
      <c r="Q5" s="150" t="s">
        <v>40</v>
      </c>
    </row>
    <row r="6" spans="2:17" ht="31.5" customHeight="1" x14ac:dyDescent="0.45">
      <c r="B6" s="150" t="s">
        <v>38</v>
      </c>
      <c r="C6" s="150" t="s">
        <v>29</v>
      </c>
      <c r="D6" s="150" t="s">
        <v>30</v>
      </c>
      <c r="E6" s="150" t="s">
        <v>39</v>
      </c>
      <c r="F6" s="150" t="s">
        <v>27</v>
      </c>
      <c r="G6" s="150" t="s">
        <v>6</v>
      </c>
      <c r="H6" s="150" t="s">
        <v>7</v>
      </c>
      <c r="I6" s="150" t="s">
        <v>8</v>
      </c>
      <c r="J6" s="150" t="s">
        <v>6</v>
      </c>
      <c r="K6" s="150" t="s">
        <v>7</v>
      </c>
      <c r="L6" s="150" t="s">
        <v>6</v>
      </c>
      <c r="M6" s="150" t="s">
        <v>13</v>
      </c>
      <c r="N6" s="150" t="s">
        <v>6</v>
      </c>
      <c r="O6" s="150" t="s">
        <v>7</v>
      </c>
      <c r="P6" s="150" t="s">
        <v>8</v>
      </c>
      <c r="Q6" s="150" t="s">
        <v>40</v>
      </c>
    </row>
    <row r="7" spans="2:17" s="9" customFormat="1" ht="24" x14ac:dyDescent="0.6">
      <c r="B7" s="27" t="s">
        <v>84</v>
      </c>
      <c r="C7" s="27" t="s">
        <v>84</v>
      </c>
      <c r="D7" s="16">
        <v>0</v>
      </c>
      <c r="E7" s="16">
        <v>0</v>
      </c>
      <c r="F7" s="27" t="s">
        <v>84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  <mergeCell ref="L6"/>
    <mergeCell ref="M6"/>
    <mergeCell ref="L5:M5"/>
    <mergeCell ref="B4:F4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F13" sqref="F13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5" style="1" bestFit="1" customWidth="1"/>
    <col min="8" max="8" width="16.85546875" style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44" t="s">
        <v>0</v>
      </c>
      <c r="D1" s="144"/>
      <c r="E1" s="144"/>
      <c r="F1" s="144"/>
      <c r="G1" s="144"/>
      <c r="H1" s="144"/>
      <c r="I1" s="144"/>
      <c r="J1" s="144"/>
      <c r="K1" s="145"/>
    </row>
    <row r="2" spans="2:11" ht="24" x14ac:dyDescent="0.45">
      <c r="B2" s="30"/>
      <c r="C2" s="126" t="s">
        <v>1</v>
      </c>
      <c r="D2" s="126"/>
      <c r="E2" s="126"/>
      <c r="F2" s="126"/>
      <c r="G2" s="126"/>
      <c r="H2" s="126"/>
      <c r="I2" s="126"/>
      <c r="J2" s="126"/>
      <c r="K2" s="146"/>
    </row>
    <row r="3" spans="2:11" ht="24" x14ac:dyDescent="0.45">
      <c r="B3" s="32" t="s">
        <v>86</v>
      </c>
      <c r="C3" s="141" t="s">
        <v>119</v>
      </c>
      <c r="D3" s="141"/>
      <c r="E3" s="141"/>
      <c r="F3" s="141"/>
      <c r="G3" s="141"/>
      <c r="H3" s="141"/>
      <c r="I3" s="141"/>
      <c r="J3" s="141"/>
      <c r="K3" s="147"/>
    </row>
    <row r="4" spans="2:11" x14ac:dyDescent="0.45">
      <c r="B4" s="110" t="s">
        <v>41</v>
      </c>
      <c r="C4" s="110" t="s">
        <v>42</v>
      </c>
      <c r="D4" s="110" t="s">
        <v>42</v>
      </c>
      <c r="E4" s="110" t="s">
        <v>42</v>
      </c>
      <c r="F4" s="110" t="s">
        <v>42</v>
      </c>
      <c r="G4" s="110" t="s">
        <v>115</v>
      </c>
      <c r="H4" s="110" t="s">
        <v>4</v>
      </c>
      <c r="I4" s="110" t="s">
        <v>4</v>
      </c>
      <c r="J4" s="110" t="s">
        <v>120</v>
      </c>
      <c r="K4" s="110" t="s">
        <v>5</v>
      </c>
    </row>
    <row r="5" spans="2:11" ht="39" customHeight="1" x14ac:dyDescent="0.45">
      <c r="B5" s="110" t="s">
        <v>41</v>
      </c>
      <c r="C5" s="110" t="s">
        <v>43</v>
      </c>
      <c r="D5" s="110" t="s">
        <v>44</v>
      </c>
      <c r="E5" s="110" t="s">
        <v>45</v>
      </c>
      <c r="F5" s="110" t="s">
        <v>30</v>
      </c>
      <c r="G5" s="110" t="s">
        <v>46</v>
      </c>
      <c r="H5" s="110" t="s">
        <v>47</v>
      </c>
      <c r="I5" s="110" t="s">
        <v>48</v>
      </c>
      <c r="J5" s="110" t="s">
        <v>46</v>
      </c>
      <c r="K5" s="150" t="s">
        <v>40</v>
      </c>
    </row>
    <row r="6" spans="2:11" s="6" customFormat="1" ht="33.75" customHeight="1" x14ac:dyDescent="0.45">
      <c r="B6" s="3" t="s">
        <v>49</v>
      </c>
      <c r="C6" s="70">
        <v>1349301287911</v>
      </c>
      <c r="D6" s="3" t="s">
        <v>107</v>
      </c>
      <c r="E6" s="3" t="s">
        <v>109</v>
      </c>
      <c r="F6" s="16">
        <v>0</v>
      </c>
      <c r="G6" s="4">
        <v>28174714123</v>
      </c>
      <c r="H6" s="4">
        <v>28199453570</v>
      </c>
      <c r="I6" s="4">
        <v>30024120768</v>
      </c>
      <c r="J6" s="4">
        <v>26350046925</v>
      </c>
      <c r="K6" s="14">
        <v>6.3799999999999996E-2</v>
      </c>
    </row>
    <row r="7" spans="2:11" s="6" customFormat="1" ht="33.75" customHeight="1" x14ac:dyDescent="0.45">
      <c r="B7" s="3" t="s">
        <v>116</v>
      </c>
      <c r="C7" s="70">
        <v>200048775001</v>
      </c>
      <c r="D7" s="3" t="s">
        <v>107</v>
      </c>
      <c r="E7" s="3" t="s">
        <v>117</v>
      </c>
      <c r="F7" s="16">
        <v>0</v>
      </c>
      <c r="G7" s="4">
        <v>300000</v>
      </c>
      <c r="H7" s="4">
        <v>0</v>
      </c>
      <c r="I7" s="4">
        <v>0</v>
      </c>
      <c r="J7" s="4">
        <v>300000</v>
      </c>
      <c r="K7" s="108">
        <v>0</v>
      </c>
    </row>
    <row r="8" spans="2:11" s="6" customFormat="1" ht="34.5" customHeight="1" x14ac:dyDescent="0.45">
      <c r="B8" s="3" t="s">
        <v>49</v>
      </c>
      <c r="C8" s="70">
        <v>1349800287705</v>
      </c>
      <c r="D8" s="3" t="s">
        <v>106</v>
      </c>
      <c r="E8" s="3" t="s">
        <v>108</v>
      </c>
      <c r="F8" s="16">
        <v>0</v>
      </c>
      <c r="G8" s="4">
        <v>0</v>
      </c>
      <c r="H8" s="4">
        <v>29833502724</v>
      </c>
      <c r="I8" s="4">
        <v>29833502724</v>
      </c>
      <c r="J8" s="4">
        <v>0</v>
      </c>
      <c r="K8" s="108">
        <v>0</v>
      </c>
    </row>
    <row r="9" spans="2:11" ht="21" x14ac:dyDescent="0.55000000000000004">
      <c r="B9" s="151" t="s">
        <v>72</v>
      </c>
      <c r="C9" s="152"/>
      <c r="D9" s="152"/>
      <c r="E9" s="152"/>
      <c r="F9" s="153"/>
      <c r="G9" s="91">
        <f>SUM(G6:G8)</f>
        <v>28175014123</v>
      </c>
      <c r="H9" s="17">
        <f>SUM(H6:H8)</f>
        <v>58032956294</v>
      </c>
      <c r="I9" s="17">
        <f>SUM(I6:I8)</f>
        <v>59857623492</v>
      </c>
      <c r="J9" s="17">
        <f>SUM(J6:J8)</f>
        <v>26350346925</v>
      </c>
      <c r="K9" s="92">
        <f>SUM(K6:K8)</f>
        <v>6.3799999999999996E-2</v>
      </c>
    </row>
    <row r="10" spans="2:11" x14ac:dyDescent="0.45">
      <c r="H10" s="10"/>
    </row>
    <row r="12" spans="2:11" x14ac:dyDescent="0.45">
      <c r="J12" s="82"/>
    </row>
  </sheetData>
  <mergeCells count="18"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  <mergeCell ref="B9:F9"/>
    <mergeCell ref="H4:I4"/>
    <mergeCell ref="B4:B5"/>
    <mergeCell ref="C5"/>
  </mergeCells>
  <printOptions horizontalCentered="1" verticalCentered="1"/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8"/>
  <sheetViews>
    <sheetView rightToLeft="1" view="pageBreakPreview" zoomScale="90" zoomScaleNormal="100" zoomScaleSheetLayoutView="90" workbookViewId="0">
      <selection activeCell="F14" sqref="F14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19.28515625" style="1" bestFit="1" customWidth="1"/>
    <col min="7" max="7" width="11.85546875" style="1" bestFit="1" customWidth="1"/>
    <col min="8" max="9" width="19.28515625" style="1" bestFit="1" customWidth="1"/>
    <col min="10" max="10" width="11.28515625" style="1" bestFit="1" customWidth="1"/>
    <col min="11" max="11" width="19.28515625" style="1" bestFit="1" customWidth="1"/>
    <col min="12" max="12" width="9.140625" style="1" customWidth="1"/>
    <col min="13" max="16384" width="9.140625" style="1"/>
  </cols>
  <sheetData>
    <row r="1" spans="2:11" ht="24" x14ac:dyDescent="0.45">
      <c r="B1" s="154" t="s">
        <v>0</v>
      </c>
      <c r="C1" s="144"/>
      <c r="D1" s="144"/>
      <c r="E1" s="144"/>
      <c r="F1" s="144"/>
      <c r="G1" s="144"/>
      <c r="H1" s="144"/>
      <c r="I1" s="144"/>
      <c r="J1" s="144"/>
      <c r="K1" s="145"/>
    </row>
    <row r="2" spans="2:11" ht="24" x14ac:dyDescent="0.45">
      <c r="B2" s="155" t="s">
        <v>50</v>
      </c>
      <c r="C2" s="126"/>
      <c r="D2" s="126"/>
      <c r="E2" s="126"/>
      <c r="F2" s="126"/>
      <c r="G2" s="126"/>
      <c r="H2" s="126"/>
      <c r="I2" s="126"/>
      <c r="J2" s="126"/>
      <c r="K2" s="146"/>
    </row>
    <row r="3" spans="2:11" ht="24" x14ac:dyDescent="0.45">
      <c r="B3" s="156" t="s">
        <v>119</v>
      </c>
      <c r="C3" s="141"/>
      <c r="D3" s="141"/>
      <c r="E3" s="141"/>
      <c r="F3" s="141"/>
      <c r="G3" s="141"/>
      <c r="H3" s="141"/>
      <c r="I3" s="141"/>
      <c r="J3" s="141"/>
      <c r="K3" s="147"/>
    </row>
    <row r="4" spans="2:11" ht="24" x14ac:dyDescent="0.45">
      <c r="B4" s="32" t="s">
        <v>86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10" t="s">
        <v>51</v>
      </c>
      <c r="C5" s="110" t="s">
        <v>51</v>
      </c>
      <c r="D5" s="110" t="s">
        <v>51</v>
      </c>
      <c r="E5" s="110" t="s">
        <v>51</v>
      </c>
      <c r="F5" s="110" t="s">
        <v>52</v>
      </c>
      <c r="G5" s="110" t="s">
        <v>52</v>
      </c>
      <c r="H5" s="110" t="s">
        <v>52</v>
      </c>
      <c r="I5" s="110" t="s">
        <v>53</v>
      </c>
      <c r="J5" s="110" t="s">
        <v>53</v>
      </c>
      <c r="K5" s="110" t="s">
        <v>53</v>
      </c>
    </row>
    <row r="6" spans="2:11" ht="28.5" customHeight="1" x14ac:dyDescent="0.45">
      <c r="B6" s="110" t="s">
        <v>54</v>
      </c>
      <c r="C6" s="110" t="s">
        <v>55</v>
      </c>
      <c r="D6" s="110" t="s">
        <v>29</v>
      </c>
      <c r="E6" s="110" t="s">
        <v>30</v>
      </c>
      <c r="F6" s="110" t="s">
        <v>56</v>
      </c>
      <c r="G6" s="110" t="s">
        <v>57</v>
      </c>
      <c r="H6" s="110" t="s">
        <v>58</v>
      </c>
      <c r="I6" s="110" t="s">
        <v>56</v>
      </c>
      <c r="J6" s="110" t="s">
        <v>57</v>
      </c>
      <c r="K6" s="110" t="s">
        <v>58</v>
      </c>
    </row>
    <row r="7" spans="2:11" ht="35.25" customHeight="1" x14ac:dyDescent="0.45">
      <c r="B7" s="83" t="s">
        <v>49</v>
      </c>
      <c r="C7" s="83">
        <v>1</v>
      </c>
      <c r="D7" s="83" t="s">
        <v>110</v>
      </c>
      <c r="E7" s="83">
        <v>0</v>
      </c>
      <c r="F7" s="99">
        <v>140751863</v>
      </c>
      <c r="G7" s="99">
        <v>0</v>
      </c>
      <c r="H7" s="99">
        <v>140751863</v>
      </c>
      <c r="I7" s="99">
        <v>469550749</v>
      </c>
      <c r="J7" s="99">
        <v>0</v>
      </c>
      <c r="K7" s="99">
        <v>469550749</v>
      </c>
    </row>
    <row r="8" spans="2:11" ht="36.75" customHeight="1" x14ac:dyDescent="0.55000000000000004">
      <c r="B8" s="151" t="s">
        <v>72</v>
      </c>
      <c r="C8" s="152"/>
      <c r="D8" s="152"/>
      <c r="E8" s="153"/>
      <c r="F8" s="94">
        <f>SUM(F7:F7)</f>
        <v>140751863</v>
      </c>
      <c r="G8" s="93">
        <v>0</v>
      </c>
      <c r="H8" s="94">
        <f>SUM(H7:H7)</f>
        <v>140751863</v>
      </c>
      <c r="I8" s="94">
        <f>SUM(I7:I7)</f>
        <v>469550749</v>
      </c>
      <c r="J8" s="93">
        <v>0</v>
      </c>
      <c r="K8" s="94">
        <f>SUM(K7:K7)</f>
        <v>469550749</v>
      </c>
    </row>
  </sheetData>
  <mergeCells count="17">
    <mergeCell ref="B5:E5"/>
    <mergeCell ref="B8:E8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  <mergeCell ref="E6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6"/>
  <sheetViews>
    <sheetView rightToLeft="1" view="pageBreakPreview" zoomScaleNormal="100" zoomScaleSheetLayoutView="100" workbookViewId="0">
      <selection activeCell="E13" sqref="E13"/>
    </sheetView>
  </sheetViews>
  <sheetFormatPr defaultRowHeight="18.75" x14ac:dyDescent="0.45"/>
  <cols>
    <col min="1" max="1" width="9.140625" style="1"/>
    <col min="2" max="2" width="25.1406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44" t="s">
        <v>0</v>
      </c>
      <c r="D1" s="144"/>
      <c r="E1" s="144"/>
      <c r="F1" s="144"/>
      <c r="G1" s="144"/>
      <c r="H1" s="144"/>
      <c r="I1" s="144"/>
      <c r="J1" s="144"/>
      <c r="K1" s="145"/>
    </row>
    <row r="2" spans="2:11" ht="24" x14ac:dyDescent="0.45">
      <c r="B2" s="30"/>
      <c r="C2" s="126" t="s">
        <v>50</v>
      </c>
      <c r="D2" s="126"/>
      <c r="E2" s="126"/>
      <c r="F2" s="126"/>
      <c r="G2" s="126"/>
      <c r="H2" s="126"/>
      <c r="I2" s="126"/>
      <c r="J2" s="126"/>
      <c r="K2" s="146"/>
    </row>
    <row r="3" spans="2:11" ht="24" x14ac:dyDescent="0.45">
      <c r="B3" s="32" t="s">
        <v>86</v>
      </c>
      <c r="C3" s="141" t="s">
        <v>119</v>
      </c>
      <c r="D3" s="141"/>
      <c r="E3" s="141"/>
      <c r="F3" s="141"/>
      <c r="G3" s="141"/>
      <c r="H3" s="141"/>
      <c r="I3" s="141"/>
      <c r="J3" s="141"/>
      <c r="K3" s="147"/>
    </row>
    <row r="4" spans="2:11" x14ac:dyDescent="0.45">
      <c r="B4" s="110" t="s">
        <v>2</v>
      </c>
      <c r="C4" s="110" t="s">
        <v>59</v>
      </c>
      <c r="D4" s="110" t="s">
        <v>59</v>
      </c>
      <c r="E4" s="110" t="s">
        <v>59</v>
      </c>
      <c r="F4" s="110" t="s">
        <v>52</v>
      </c>
      <c r="G4" s="110" t="s">
        <v>52</v>
      </c>
      <c r="H4" s="110" t="s">
        <v>52</v>
      </c>
      <c r="I4" s="110" t="s">
        <v>53</v>
      </c>
      <c r="J4" s="110" t="s">
        <v>53</v>
      </c>
      <c r="K4" s="110" t="s">
        <v>53</v>
      </c>
    </row>
    <row r="5" spans="2:11" ht="37.5" x14ac:dyDescent="0.45">
      <c r="B5" s="110" t="s">
        <v>2</v>
      </c>
      <c r="C5" s="110" t="s">
        <v>60</v>
      </c>
      <c r="D5" s="20" t="s">
        <v>61</v>
      </c>
      <c r="E5" s="150" t="s">
        <v>62</v>
      </c>
      <c r="F5" s="150" t="s">
        <v>63</v>
      </c>
      <c r="G5" s="150" t="s">
        <v>57</v>
      </c>
      <c r="H5" s="150" t="s">
        <v>64</v>
      </c>
      <c r="I5" s="150" t="s">
        <v>63</v>
      </c>
      <c r="J5" s="150" t="s">
        <v>57</v>
      </c>
      <c r="K5" s="150" t="s">
        <v>64</v>
      </c>
    </row>
    <row r="6" spans="2:11" ht="24" x14ac:dyDescent="0.45">
      <c r="B6" s="5" t="s">
        <v>84</v>
      </c>
      <c r="C6" s="5" t="s">
        <v>84</v>
      </c>
      <c r="D6" s="75" t="s">
        <v>84</v>
      </c>
      <c r="E6" s="75" t="s">
        <v>84</v>
      </c>
      <c r="F6" s="75" t="s">
        <v>84</v>
      </c>
      <c r="G6" s="75" t="s">
        <v>84</v>
      </c>
      <c r="H6" s="75" t="s">
        <v>84</v>
      </c>
      <c r="I6" s="75" t="s">
        <v>84</v>
      </c>
      <c r="J6" s="75" t="s">
        <v>84</v>
      </c>
      <c r="K6" s="75" t="s">
        <v>84</v>
      </c>
    </row>
  </sheetData>
  <mergeCells count="15"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8"/>
  <sheetViews>
    <sheetView rightToLeft="1" view="pageBreakPreview" topLeftCell="A5" zoomScale="90" zoomScaleNormal="100" zoomScaleSheetLayoutView="90" workbookViewId="0">
      <selection activeCell="F16" sqref="F16"/>
    </sheetView>
  </sheetViews>
  <sheetFormatPr defaultRowHeight="18.75" x14ac:dyDescent="0.45"/>
  <cols>
    <col min="1" max="1" width="9.140625" style="1"/>
    <col min="2" max="2" width="29.140625" style="1" customWidth="1"/>
    <col min="3" max="3" width="11" style="1" bestFit="1" customWidth="1"/>
    <col min="4" max="4" width="17.28515625" style="1" bestFit="1" customWidth="1"/>
    <col min="5" max="5" width="17.5703125" style="1" bestFit="1" customWidth="1"/>
    <col min="6" max="6" width="20.140625" style="1" bestFit="1" customWidth="1"/>
    <col min="7" max="7" width="13.85546875" style="1" customWidth="1"/>
    <col min="8" max="8" width="18.7109375" style="1" bestFit="1" customWidth="1"/>
    <col min="9" max="9" width="20" style="1" customWidth="1"/>
    <col min="10" max="10" width="18.85546875" style="1" bestFit="1" customWidth="1"/>
    <col min="11" max="11" width="9.140625" style="1" customWidth="1"/>
    <col min="12" max="16384" width="9.140625" style="1"/>
  </cols>
  <sheetData>
    <row r="1" spans="2:12" ht="24" x14ac:dyDescent="0.45">
      <c r="B1" s="154" t="s">
        <v>0</v>
      </c>
      <c r="C1" s="144"/>
      <c r="D1" s="144"/>
      <c r="E1" s="144"/>
      <c r="F1" s="144"/>
      <c r="G1" s="144"/>
      <c r="H1" s="144"/>
      <c r="I1" s="144"/>
      <c r="J1" s="145"/>
    </row>
    <row r="2" spans="2:12" ht="24" x14ac:dyDescent="0.45">
      <c r="B2" s="155" t="s">
        <v>50</v>
      </c>
      <c r="C2" s="126"/>
      <c r="D2" s="126"/>
      <c r="E2" s="126"/>
      <c r="F2" s="126"/>
      <c r="G2" s="126"/>
      <c r="H2" s="126"/>
      <c r="I2" s="126"/>
      <c r="J2" s="146"/>
    </row>
    <row r="3" spans="2:12" ht="24" x14ac:dyDescent="0.45">
      <c r="B3" s="156" t="s">
        <v>119</v>
      </c>
      <c r="C3" s="141"/>
      <c r="D3" s="141"/>
      <c r="E3" s="141"/>
      <c r="F3" s="141"/>
      <c r="G3" s="141"/>
      <c r="H3" s="141"/>
      <c r="I3" s="141"/>
      <c r="J3" s="147"/>
    </row>
    <row r="4" spans="2:12" ht="24" x14ac:dyDescent="0.45">
      <c r="B4" s="32" t="s">
        <v>86</v>
      </c>
      <c r="C4" s="37"/>
      <c r="D4" s="37"/>
      <c r="E4" s="37"/>
      <c r="F4" s="37"/>
      <c r="G4" s="37"/>
      <c r="H4" s="37"/>
      <c r="I4" s="37"/>
      <c r="J4" s="38"/>
    </row>
    <row r="5" spans="2:12" x14ac:dyDescent="0.45">
      <c r="B5" s="110" t="s">
        <v>2</v>
      </c>
      <c r="C5" s="110" t="s">
        <v>52</v>
      </c>
      <c r="D5" s="110" t="s">
        <v>52</v>
      </c>
      <c r="E5" s="110" t="s">
        <v>52</v>
      </c>
      <c r="F5" s="110" t="s">
        <v>52</v>
      </c>
      <c r="G5" s="110" t="s">
        <v>53</v>
      </c>
      <c r="H5" s="110" t="s">
        <v>53</v>
      </c>
      <c r="I5" s="110" t="s">
        <v>53</v>
      </c>
      <c r="J5" s="110" t="s">
        <v>53</v>
      </c>
    </row>
    <row r="6" spans="2:12" ht="37.5" x14ac:dyDescent="0.45">
      <c r="B6" s="110" t="s">
        <v>2</v>
      </c>
      <c r="C6" s="110" t="s">
        <v>6</v>
      </c>
      <c r="D6" s="110" t="s">
        <v>8</v>
      </c>
      <c r="E6" s="110" t="s">
        <v>65</v>
      </c>
      <c r="F6" s="20" t="s">
        <v>66</v>
      </c>
      <c r="G6" s="110" t="s">
        <v>6</v>
      </c>
      <c r="H6" s="19" t="s">
        <v>8</v>
      </c>
      <c r="I6" s="110" t="s">
        <v>65</v>
      </c>
      <c r="J6" s="150" t="s">
        <v>66</v>
      </c>
    </row>
    <row r="7" spans="2:12" ht="27.75" customHeight="1" x14ac:dyDescent="0.45">
      <c r="B7" s="3" t="s">
        <v>18</v>
      </c>
      <c r="C7" s="4">
        <v>39350611</v>
      </c>
      <c r="D7" s="4">
        <v>252132442065</v>
      </c>
      <c r="E7" s="4">
        <v>261722171428</v>
      </c>
      <c r="F7" s="51">
        <v>-9589729362</v>
      </c>
      <c r="G7" s="4">
        <v>39350611</v>
      </c>
      <c r="H7" s="4">
        <v>252132442065</v>
      </c>
      <c r="I7" s="4">
        <v>234881286899</v>
      </c>
      <c r="J7" s="51">
        <v>17251155166</v>
      </c>
    </row>
    <row r="8" spans="2:12" ht="27" customHeight="1" x14ac:dyDescent="0.45">
      <c r="B8" s="3" t="s">
        <v>95</v>
      </c>
      <c r="C8" s="4">
        <v>1015632</v>
      </c>
      <c r="D8" s="4">
        <v>6633939202</v>
      </c>
      <c r="E8" s="4">
        <v>6253585262</v>
      </c>
      <c r="F8" s="51">
        <v>380353940</v>
      </c>
      <c r="G8" s="4">
        <v>1015632</v>
      </c>
      <c r="H8" s="4">
        <v>6633939202</v>
      </c>
      <c r="I8" s="4">
        <v>5141859250</v>
      </c>
      <c r="J8" s="51">
        <v>1492079952</v>
      </c>
    </row>
    <row r="9" spans="2:12" ht="27" customHeight="1" x14ac:dyDescent="0.45">
      <c r="B9" s="3" t="s">
        <v>97</v>
      </c>
      <c r="C9" s="4">
        <v>9100</v>
      </c>
      <c r="D9" s="4">
        <v>6210130089</v>
      </c>
      <c r="E9" s="4">
        <v>6126116142</v>
      </c>
      <c r="F9" s="51">
        <v>84013947</v>
      </c>
      <c r="G9" s="4">
        <v>9100</v>
      </c>
      <c r="H9" s="4">
        <v>6210130089</v>
      </c>
      <c r="I9" s="4">
        <v>5942054867</v>
      </c>
      <c r="J9" s="51">
        <v>268075222</v>
      </c>
    </row>
    <row r="10" spans="2:12" ht="26.25" customHeight="1" x14ac:dyDescent="0.45">
      <c r="B10" s="3" t="s">
        <v>98</v>
      </c>
      <c r="C10" s="4">
        <v>3900</v>
      </c>
      <c r="D10" s="4">
        <v>3393587663</v>
      </c>
      <c r="E10" s="4">
        <v>3307561479</v>
      </c>
      <c r="F10" s="51">
        <v>86026184</v>
      </c>
      <c r="G10" s="4">
        <v>3900</v>
      </c>
      <c r="H10" s="4">
        <v>3393587663</v>
      </c>
      <c r="I10" s="4">
        <v>3192512896</v>
      </c>
      <c r="J10" s="51">
        <v>201074767</v>
      </c>
    </row>
    <row r="11" spans="2:12" ht="24" customHeight="1" x14ac:dyDescent="0.45">
      <c r="B11" s="3" t="s">
        <v>16</v>
      </c>
      <c r="C11" s="4">
        <v>583791</v>
      </c>
      <c r="D11" s="4">
        <v>4394687331</v>
      </c>
      <c r="E11" s="4">
        <v>4333159220</v>
      </c>
      <c r="F11" s="51">
        <v>61528111</v>
      </c>
      <c r="G11" s="4">
        <v>583791</v>
      </c>
      <c r="H11" s="4">
        <v>4394687331</v>
      </c>
      <c r="I11" s="4">
        <v>4277002134</v>
      </c>
      <c r="J11" s="51">
        <v>117685197</v>
      </c>
    </row>
    <row r="12" spans="2:12" ht="26.25" customHeight="1" x14ac:dyDescent="0.45">
      <c r="B12" s="3" t="s">
        <v>14</v>
      </c>
      <c r="C12" s="4">
        <v>0</v>
      </c>
      <c r="D12" s="4">
        <v>0</v>
      </c>
      <c r="E12" s="4">
        <v>0</v>
      </c>
      <c r="F12" s="51">
        <v>0</v>
      </c>
      <c r="G12" s="4">
        <v>0</v>
      </c>
      <c r="H12" s="4">
        <v>0</v>
      </c>
      <c r="I12" s="4">
        <v>3</v>
      </c>
      <c r="J12" s="51">
        <v>-3</v>
      </c>
    </row>
    <row r="13" spans="2:12" ht="27" customHeight="1" x14ac:dyDescent="0.45">
      <c r="B13" s="3" t="s">
        <v>17</v>
      </c>
      <c r="C13" s="4">
        <v>43800</v>
      </c>
      <c r="D13" s="4">
        <v>366233873</v>
      </c>
      <c r="E13" s="51">
        <v>-102672249</v>
      </c>
      <c r="F13" s="51">
        <v>468906122</v>
      </c>
      <c r="G13" s="4">
        <v>43800</v>
      </c>
      <c r="H13" s="4">
        <v>366233873</v>
      </c>
      <c r="I13" s="4">
        <v>377984657</v>
      </c>
      <c r="J13" s="51">
        <v>-11750783</v>
      </c>
      <c r="L13" s="47"/>
    </row>
    <row r="14" spans="2:12" ht="27.75" customHeight="1" x14ac:dyDescent="0.45">
      <c r="B14" s="3" t="s">
        <v>15</v>
      </c>
      <c r="C14" s="4">
        <v>2640339</v>
      </c>
      <c r="D14" s="4">
        <v>6979499941</v>
      </c>
      <c r="E14" s="4">
        <v>6237054191</v>
      </c>
      <c r="F14" s="51">
        <v>742445750</v>
      </c>
      <c r="G14" s="4">
        <v>2640339</v>
      </c>
      <c r="H14" s="4">
        <v>6979499941</v>
      </c>
      <c r="I14" s="4">
        <v>7155838578</v>
      </c>
      <c r="J14" s="51">
        <v>-176338636</v>
      </c>
    </row>
    <row r="15" spans="2:12" ht="27.75" customHeight="1" x14ac:dyDescent="0.45">
      <c r="B15" s="3" t="s">
        <v>19</v>
      </c>
      <c r="C15" s="4">
        <v>18518637</v>
      </c>
      <c r="D15" s="4">
        <v>97443601773</v>
      </c>
      <c r="E15" s="4">
        <v>91549874945</v>
      </c>
      <c r="F15" s="51">
        <v>5893726828</v>
      </c>
      <c r="G15" s="4">
        <v>18518637</v>
      </c>
      <c r="H15" s="4">
        <v>97443601773</v>
      </c>
      <c r="I15" s="4">
        <v>101404021330</v>
      </c>
      <c r="J15" s="51">
        <v>-3960419556</v>
      </c>
    </row>
    <row r="16" spans="2:12" ht="33.75" customHeight="1" x14ac:dyDescent="0.55000000000000004">
      <c r="B16" s="157" t="s">
        <v>72</v>
      </c>
      <c r="C16" s="158"/>
      <c r="D16" s="17">
        <f>SUM(D7:D15)</f>
        <v>377554121937</v>
      </c>
      <c r="E16" s="17">
        <f>SUM(E7:E15)</f>
        <v>379426850418</v>
      </c>
      <c r="F16" s="18">
        <f>SUM(F7:F15)</f>
        <v>-1872728480</v>
      </c>
      <c r="G16" s="28"/>
      <c r="H16" s="18">
        <f>SUM(H7:H15)</f>
        <v>377554121937</v>
      </c>
      <c r="I16" s="18">
        <f>SUM(I7:I15)</f>
        <v>362372560614</v>
      </c>
      <c r="J16" s="18">
        <f>SUM(J7:J15)</f>
        <v>15181561326</v>
      </c>
    </row>
    <row r="18" spans="3:7" x14ac:dyDescent="0.45">
      <c r="C18" s="10"/>
      <c r="F18" s="10"/>
      <c r="G18" s="10"/>
    </row>
  </sheetData>
  <mergeCells count="13">
    <mergeCell ref="B1:J1"/>
    <mergeCell ref="B2:J2"/>
    <mergeCell ref="B3:J3"/>
    <mergeCell ref="B16:C16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rightToLeft="1" view="pageBreakPreview" zoomScale="80" zoomScaleNormal="100" zoomScaleSheetLayoutView="80" workbookViewId="0">
      <selection activeCell="F15" sqref="F15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6.42578125" style="1" bestFit="1" customWidth="1"/>
    <col min="5" max="5" width="16.85546875" style="1" bestFit="1" customWidth="1"/>
    <col min="6" max="6" width="19.5703125" style="1" bestFit="1" customWidth="1"/>
    <col min="7" max="7" width="12" style="1" bestFit="1" customWidth="1"/>
    <col min="8" max="8" width="17.140625" style="1" bestFit="1" customWidth="1"/>
    <col min="9" max="9" width="16.855468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59" t="s">
        <v>0</v>
      </c>
      <c r="C1" s="160"/>
      <c r="D1" s="160"/>
      <c r="E1" s="160"/>
      <c r="F1" s="160"/>
      <c r="G1" s="160"/>
      <c r="H1" s="160"/>
      <c r="I1" s="160"/>
      <c r="J1" s="161"/>
    </row>
    <row r="2" spans="2:10" ht="24" x14ac:dyDescent="0.45">
      <c r="B2" s="162" t="s">
        <v>50</v>
      </c>
      <c r="C2" s="163"/>
      <c r="D2" s="163"/>
      <c r="E2" s="163"/>
      <c r="F2" s="163"/>
      <c r="G2" s="163"/>
      <c r="H2" s="163"/>
      <c r="I2" s="163"/>
      <c r="J2" s="164"/>
    </row>
    <row r="3" spans="2:10" ht="24" x14ac:dyDescent="0.45">
      <c r="B3" s="165" t="s">
        <v>119</v>
      </c>
      <c r="C3" s="166"/>
      <c r="D3" s="166"/>
      <c r="E3" s="166"/>
      <c r="F3" s="166"/>
      <c r="G3" s="166"/>
      <c r="H3" s="166"/>
      <c r="I3" s="166"/>
      <c r="J3" s="167"/>
    </row>
    <row r="4" spans="2:10" ht="24" x14ac:dyDescent="0.45">
      <c r="B4" s="36" t="s">
        <v>86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10" t="s">
        <v>2</v>
      </c>
      <c r="C5" s="110" t="s">
        <v>52</v>
      </c>
      <c r="D5" s="110" t="s">
        <v>52</v>
      </c>
      <c r="E5" s="110" t="s">
        <v>52</v>
      </c>
      <c r="F5" s="110" t="s">
        <v>52</v>
      </c>
      <c r="G5" s="110" t="s">
        <v>53</v>
      </c>
      <c r="H5" s="110" t="s">
        <v>53</v>
      </c>
      <c r="I5" s="110" t="s">
        <v>53</v>
      </c>
      <c r="J5" s="110" t="s">
        <v>53</v>
      </c>
    </row>
    <row r="6" spans="2:10" x14ac:dyDescent="0.45">
      <c r="B6" s="110" t="s">
        <v>2</v>
      </c>
      <c r="C6" s="110" t="s">
        <v>6</v>
      </c>
      <c r="D6" s="110" t="s">
        <v>92</v>
      </c>
      <c r="E6" s="110" t="s">
        <v>65</v>
      </c>
      <c r="F6" s="110" t="s">
        <v>67</v>
      </c>
      <c r="G6" s="110" t="s">
        <v>6</v>
      </c>
      <c r="H6" s="110" t="s">
        <v>8</v>
      </c>
      <c r="I6" s="110" t="s">
        <v>65</v>
      </c>
      <c r="J6" s="110" t="s">
        <v>67</v>
      </c>
    </row>
    <row r="7" spans="2:10" ht="26.25" customHeight="1" x14ac:dyDescent="0.45">
      <c r="B7" s="100" t="s">
        <v>19</v>
      </c>
      <c r="C7" s="4">
        <v>2897373</v>
      </c>
      <c r="D7" s="4">
        <v>14874677150</v>
      </c>
      <c r="E7" s="4">
        <v>15922035407</v>
      </c>
      <c r="F7" s="51">
        <v>-1047358257</v>
      </c>
      <c r="G7" s="4">
        <v>14233708</v>
      </c>
      <c r="H7" s="4">
        <v>78690991415</v>
      </c>
      <c r="I7" s="4">
        <v>77493823445</v>
      </c>
      <c r="J7" s="51">
        <v>1197167970</v>
      </c>
    </row>
    <row r="8" spans="2:10" ht="26.25" customHeight="1" x14ac:dyDescent="0.45">
      <c r="B8" s="100" t="s">
        <v>18</v>
      </c>
      <c r="C8" s="4">
        <v>844584</v>
      </c>
      <c r="D8" s="4">
        <v>5495623847</v>
      </c>
      <c r="E8" s="4">
        <v>5037517483</v>
      </c>
      <c r="F8" s="51">
        <v>458106364</v>
      </c>
      <c r="G8" s="4">
        <v>2087691</v>
      </c>
      <c r="H8" s="4">
        <v>13553015517</v>
      </c>
      <c r="I8" s="4">
        <v>12338938808</v>
      </c>
      <c r="J8" s="51">
        <v>1214076709</v>
      </c>
    </row>
    <row r="9" spans="2:10" ht="27" customHeight="1" x14ac:dyDescent="0.45">
      <c r="B9" s="100" t="s">
        <v>17</v>
      </c>
      <c r="C9" s="4">
        <v>894553</v>
      </c>
      <c r="D9" s="4">
        <v>6518144152</v>
      </c>
      <c r="E9" s="4">
        <v>6539946531</v>
      </c>
      <c r="F9" s="51">
        <v>-21802379</v>
      </c>
      <c r="G9" s="4">
        <v>2272803</v>
      </c>
      <c r="H9" s="4">
        <v>17263962105</v>
      </c>
      <c r="I9" s="4">
        <v>16825181447</v>
      </c>
      <c r="J9" s="51">
        <v>438780658</v>
      </c>
    </row>
    <row r="10" spans="2:10" ht="27.75" customHeight="1" x14ac:dyDescent="0.45">
      <c r="B10" s="100" t="s">
        <v>16</v>
      </c>
      <c r="C10" s="4">
        <v>387592</v>
      </c>
      <c r="D10" s="4">
        <v>2994795839</v>
      </c>
      <c r="E10" s="4">
        <v>2755180546</v>
      </c>
      <c r="F10" s="51">
        <v>239615293</v>
      </c>
      <c r="G10" s="4">
        <v>1160844</v>
      </c>
      <c r="H10" s="4">
        <v>8733188210</v>
      </c>
      <c r="I10" s="4">
        <v>7599411178</v>
      </c>
      <c r="J10" s="51">
        <v>1133777032</v>
      </c>
    </row>
    <row r="11" spans="2:10" ht="27" customHeight="1" x14ac:dyDescent="0.45">
      <c r="B11" s="100" t="s">
        <v>15</v>
      </c>
      <c r="C11" s="4">
        <v>1386314</v>
      </c>
      <c r="D11" s="4">
        <v>3603062931</v>
      </c>
      <c r="E11" s="4">
        <v>3845371933</v>
      </c>
      <c r="F11" s="51">
        <v>-242309002</v>
      </c>
      <c r="G11" s="4">
        <v>3029097</v>
      </c>
      <c r="H11" s="4">
        <v>8442061170</v>
      </c>
      <c r="I11" s="4">
        <v>8700634912</v>
      </c>
      <c r="J11" s="51">
        <v>-258573742</v>
      </c>
    </row>
    <row r="12" spans="2:10" ht="28.5" customHeight="1" x14ac:dyDescent="0.45">
      <c r="B12" s="100" t="s">
        <v>14</v>
      </c>
      <c r="C12" s="4">
        <v>0</v>
      </c>
      <c r="D12" s="4">
        <v>0</v>
      </c>
      <c r="E12" s="4">
        <v>0</v>
      </c>
      <c r="F12" s="51">
        <v>0</v>
      </c>
      <c r="G12" s="4">
        <v>4767</v>
      </c>
      <c r="H12" s="4">
        <v>80727347</v>
      </c>
      <c r="I12" s="4">
        <v>72553874</v>
      </c>
      <c r="J12" s="51">
        <v>8173473</v>
      </c>
    </row>
    <row r="13" spans="2:10" ht="30.75" customHeight="1" x14ac:dyDescent="0.45">
      <c r="B13" s="100" t="s">
        <v>99</v>
      </c>
      <c r="C13" s="4">
        <v>0</v>
      </c>
      <c r="D13" s="4">
        <v>0</v>
      </c>
      <c r="E13" s="4">
        <v>0</v>
      </c>
      <c r="F13" s="51">
        <v>0</v>
      </c>
      <c r="G13" s="4">
        <v>5</v>
      </c>
      <c r="H13" s="4">
        <v>3968373</v>
      </c>
      <c r="I13" s="4">
        <v>3837779</v>
      </c>
      <c r="J13" s="51">
        <v>130594</v>
      </c>
    </row>
    <row r="14" spans="2:10" ht="29.25" customHeight="1" x14ac:dyDescent="0.45">
      <c r="B14" s="100" t="s">
        <v>96</v>
      </c>
      <c r="C14" s="4">
        <v>0</v>
      </c>
      <c r="D14" s="4">
        <v>0</v>
      </c>
      <c r="E14" s="4">
        <v>0</v>
      </c>
      <c r="F14" s="51">
        <v>0</v>
      </c>
      <c r="G14" s="4">
        <v>4535</v>
      </c>
      <c r="H14" s="4">
        <v>3616145420</v>
      </c>
      <c r="I14" s="4">
        <v>3607455835</v>
      </c>
      <c r="J14" s="51">
        <v>8689585</v>
      </c>
    </row>
    <row r="15" spans="2:10" ht="30.75" customHeight="1" x14ac:dyDescent="0.45">
      <c r="B15" s="100" t="s">
        <v>98</v>
      </c>
      <c r="C15" s="4">
        <v>0</v>
      </c>
      <c r="D15" s="4">
        <v>0</v>
      </c>
      <c r="E15" s="4">
        <v>0</v>
      </c>
      <c r="F15" s="51">
        <v>0</v>
      </c>
      <c r="G15" s="4">
        <v>6501</v>
      </c>
      <c r="H15" s="4">
        <v>5508866660</v>
      </c>
      <c r="I15" s="4">
        <v>5331669271</v>
      </c>
      <c r="J15" s="51">
        <v>177197389</v>
      </c>
    </row>
    <row r="16" spans="2:10" ht="30.75" customHeight="1" x14ac:dyDescent="0.45">
      <c r="B16" s="100" t="s">
        <v>97</v>
      </c>
      <c r="C16" s="4">
        <v>0</v>
      </c>
      <c r="D16" s="4">
        <v>0</v>
      </c>
      <c r="E16" s="4">
        <v>0</v>
      </c>
      <c r="F16" s="51">
        <v>0</v>
      </c>
      <c r="G16" s="4">
        <v>11000</v>
      </c>
      <c r="H16" s="4">
        <v>7191782175</v>
      </c>
      <c r="I16" s="4">
        <v>6934997761</v>
      </c>
      <c r="J16" s="51">
        <v>256784414</v>
      </c>
    </row>
    <row r="17" spans="2:10" ht="31.5" customHeight="1" x14ac:dyDescent="0.45">
      <c r="B17" s="100" t="s">
        <v>100</v>
      </c>
      <c r="C17" s="4">
        <v>0</v>
      </c>
      <c r="D17" s="4">
        <v>0</v>
      </c>
      <c r="E17" s="4">
        <v>0</v>
      </c>
      <c r="F17" s="51">
        <v>0</v>
      </c>
      <c r="G17" s="4">
        <v>4654</v>
      </c>
      <c r="H17" s="4">
        <v>3991909751</v>
      </c>
      <c r="I17" s="4">
        <v>3865620543</v>
      </c>
      <c r="J17" s="51">
        <v>126289208</v>
      </c>
    </row>
    <row r="18" spans="2:10" ht="36" customHeight="1" x14ac:dyDescent="0.55000000000000004">
      <c r="B18" s="157" t="s">
        <v>72</v>
      </c>
      <c r="C18" s="158"/>
      <c r="D18" s="17">
        <f>SUM(D7:D17)</f>
        <v>33486303919</v>
      </c>
      <c r="E18" s="17">
        <f>SUM(E7:E17)</f>
        <v>34100051900</v>
      </c>
      <c r="F18" s="18">
        <f>SUM(F7:F17)</f>
        <v>-613747981</v>
      </c>
      <c r="G18" s="24"/>
      <c r="H18" s="17">
        <f>SUM(H7:H17)</f>
        <v>147076618143</v>
      </c>
      <c r="I18" s="17">
        <f>SUM(I7:I17)</f>
        <v>142774124853</v>
      </c>
      <c r="J18" s="18">
        <f>SUM(J7:J17)</f>
        <v>4302493290</v>
      </c>
    </row>
    <row r="20" spans="2:10" x14ac:dyDescent="0.45">
      <c r="C20" s="10"/>
      <c r="G20" s="10"/>
    </row>
  </sheetData>
  <mergeCells count="15">
    <mergeCell ref="B1:J1"/>
    <mergeCell ref="B2:J2"/>
    <mergeCell ref="B3:J3"/>
    <mergeCell ref="B18:C18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3"/>
  <sheetViews>
    <sheetView rightToLeft="1" view="pageBreakPreview" zoomScale="90" zoomScaleNormal="100" zoomScaleSheetLayoutView="90" workbookViewId="0">
      <selection activeCell="H11" sqref="H11"/>
    </sheetView>
  </sheetViews>
  <sheetFormatPr defaultRowHeight="18.75" x14ac:dyDescent="0.45"/>
  <cols>
    <col min="1" max="1" width="9.140625" style="1"/>
    <col min="2" max="2" width="25.140625" style="1" bestFit="1" customWidth="1"/>
    <col min="3" max="3" width="12.7109375" style="1" customWidth="1"/>
    <col min="4" max="4" width="17.7109375" style="1" bestFit="1" customWidth="1"/>
    <col min="5" max="5" width="16.140625" style="1" bestFit="1" customWidth="1"/>
    <col min="6" max="6" width="18.7109375" style="1" bestFit="1" customWidth="1"/>
    <col min="7" max="7" width="16.85546875" style="1" customWidth="1"/>
    <col min="8" max="8" width="12.85546875" style="1" customWidth="1"/>
    <col min="9" max="9" width="18.85546875" style="1" bestFit="1" customWidth="1"/>
    <col min="10" max="10" width="16.5703125" style="1" customWidth="1"/>
    <col min="11" max="11" width="18.710937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60" t="s">
        <v>0</v>
      </c>
      <c r="D1" s="160"/>
      <c r="E1" s="160"/>
      <c r="F1" s="160"/>
      <c r="G1" s="160"/>
      <c r="H1" s="160"/>
      <c r="I1" s="160"/>
      <c r="J1" s="160"/>
      <c r="K1" s="160"/>
      <c r="L1" s="161"/>
    </row>
    <row r="2" spans="2:12" ht="24" x14ac:dyDescent="0.45">
      <c r="B2" s="34"/>
      <c r="C2" s="163" t="s">
        <v>50</v>
      </c>
      <c r="D2" s="163"/>
      <c r="E2" s="163"/>
      <c r="F2" s="163"/>
      <c r="G2" s="163"/>
      <c r="H2" s="163"/>
      <c r="I2" s="163"/>
      <c r="J2" s="163"/>
      <c r="K2" s="163"/>
      <c r="L2" s="164"/>
    </row>
    <row r="3" spans="2:12" ht="24" x14ac:dyDescent="0.45">
      <c r="B3" s="35" t="s">
        <v>86</v>
      </c>
      <c r="C3" s="166" t="s">
        <v>119</v>
      </c>
      <c r="D3" s="166"/>
      <c r="E3" s="166"/>
      <c r="F3" s="166"/>
      <c r="G3" s="166"/>
      <c r="H3" s="166"/>
      <c r="I3" s="166"/>
      <c r="J3" s="166"/>
      <c r="K3" s="166"/>
      <c r="L3" s="167"/>
    </row>
    <row r="4" spans="2:12" x14ac:dyDescent="0.45">
      <c r="B4" s="110" t="s">
        <v>2</v>
      </c>
      <c r="C4" s="168" t="s">
        <v>52</v>
      </c>
      <c r="D4" s="169"/>
      <c r="E4" s="169"/>
      <c r="F4" s="169"/>
      <c r="G4" s="169"/>
      <c r="H4" s="110" t="s">
        <v>53</v>
      </c>
      <c r="I4" s="110" t="s">
        <v>53</v>
      </c>
      <c r="J4" s="110" t="s">
        <v>53</v>
      </c>
      <c r="K4" s="110" t="s">
        <v>53</v>
      </c>
      <c r="L4" s="110" t="s">
        <v>53</v>
      </c>
    </row>
    <row r="5" spans="2:12" ht="73.5" customHeight="1" x14ac:dyDescent="0.45">
      <c r="B5" s="110" t="s">
        <v>2</v>
      </c>
      <c r="C5" s="110" t="s">
        <v>68</v>
      </c>
      <c r="D5" s="110" t="s">
        <v>69</v>
      </c>
      <c r="E5" s="110" t="s">
        <v>70</v>
      </c>
      <c r="F5" s="53" t="s">
        <v>94</v>
      </c>
      <c r="G5" s="150" t="s">
        <v>93</v>
      </c>
      <c r="H5" s="79" t="s">
        <v>68</v>
      </c>
      <c r="I5" s="110" t="s">
        <v>69</v>
      </c>
      <c r="J5" s="110" t="s">
        <v>70</v>
      </c>
      <c r="K5" s="20" t="s">
        <v>94</v>
      </c>
      <c r="L5" s="79" t="s">
        <v>93</v>
      </c>
    </row>
    <row r="6" spans="2:12" ht="32.25" customHeight="1" x14ac:dyDescent="0.45">
      <c r="B6" s="100" t="s">
        <v>18</v>
      </c>
      <c r="C6" s="4">
        <v>0</v>
      </c>
      <c r="D6" s="51">
        <v>-9589729362</v>
      </c>
      <c r="E6" s="51">
        <v>458106364</v>
      </c>
      <c r="F6" s="51">
        <v>-9131622998</v>
      </c>
      <c r="G6" s="76">
        <f>F6/F13</f>
        <v>3.437442485960577</v>
      </c>
      <c r="H6" s="4">
        <v>0</v>
      </c>
      <c r="I6" s="51">
        <v>17251155166</v>
      </c>
      <c r="J6" s="51">
        <v>1214076709</v>
      </c>
      <c r="K6" s="51">
        <v>18465231875</v>
      </c>
      <c r="L6" s="76">
        <f>K6/K13</f>
        <v>1.0010527287433717</v>
      </c>
    </row>
    <row r="7" spans="2:12" ht="28.5" customHeight="1" x14ac:dyDescent="0.45">
      <c r="B7" s="100" t="s">
        <v>95</v>
      </c>
      <c r="C7" s="4">
        <v>0</v>
      </c>
      <c r="D7" s="51">
        <v>380353940</v>
      </c>
      <c r="E7" s="51">
        <v>0</v>
      </c>
      <c r="F7" s="51">
        <v>380353940</v>
      </c>
      <c r="G7" s="95">
        <f>F7/F13</f>
        <v>-0.14317770163582702</v>
      </c>
      <c r="H7" s="4">
        <v>0</v>
      </c>
      <c r="I7" s="51">
        <v>1492079952</v>
      </c>
      <c r="J7" s="51">
        <v>0</v>
      </c>
      <c r="K7" s="51">
        <v>1492079952</v>
      </c>
      <c r="L7" s="76">
        <f>K7/K13</f>
        <v>8.088989716263062E-2</v>
      </c>
    </row>
    <row r="8" spans="2:12" ht="27.75" customHeight="1" x14ac:dyDescent="0.45">
      <c r="B8" s="100" t="s">
        <v>16</v>
      </c>
      <c r="C8" s="4">
        <v>0</v>
      </c>
      <c r="D8" s="51">
        <v>61528111</v>
      </c>
      <c r="E8" s="51">
        <v>239615293</v>
      </c>
      <c r="F8" s="51">
        <v>301143404</v>
      </c>
      <c r="G8" s="95">
        <f>F8/F13</f>
        <v>-0.11336025715287533</v>
      </c>
      <c r="H8" s="4">
        <v>0</v>
      </c>
      <c r="I8" s="51">
        <v>117685197</v>
      </c>
      <c r="J8" s="51">
        <v>1133777032</v>
      </c>
      <c r="K8" s="51">
        <v>1251462229</v>
      </c>
      <c r="L8" s="76">
        <f>K8/K13</f>
        <v>6.7845326164349198E-2</v>
      </c>
    </row>
    <row r="9" spans="2:12" ht="28.5" customHeight="1" x14ac:dyDescent="0.45">
      <c r="B9" s="100" t="s">
        <v>17</v>
      </c>
      <c r="C9" s="4">
        <v>0</v>
      </c>
      <c r="D9" s="51">
        <v>468906122</v>
      </c>
      <c r="E9" s="51">
        <v>-21802379</v>
      </c>
      <c r="F9" s="51">
        <v>447103743</v>
      </c>
      <c r="G9" s="95">
        <f>F9/F13</f>
        <v>-0.16830451740690652</v>
      </c>
      <c r="H9" s="4">
        <v>0</v>
      </c>
      <c r="I9" s="51">
        <v>-11750783</v>
      </c>
      <c r="J9" s="51">
        <v>438780658</v>
      </c>
      <c r="K9" s="51">
        <v>427029875</v>
      </c>
      <c r="L9" s="76">
        <f>K9/K13</f>
        <v>2.315050385056109E-2</v>
      </c>
    </row>
    <row r="10" spans="2:12" ht="28.5" customHeight="1" x14ac:dyDescent="0.45">
      <c r="B10" s="100" t="s">
        <v>14</v>
      </c>
      <c r="C10" s="4">
        <v>0</v>
      </c>
      <c r="D10" s="51">
        <v>0</v>
      </c>
      <c r="E10" s="51">
        <v>0</v>
      </c>
      <c r="F10" s="51">
        <v>0</v>
      </c>
      <c r="G10" s="76">
        <f>F10/F13</f>
        <v>0</v>
      </c>
      <c r="H10" s="4">
        <v>0</v>
      </c>
      <c r="I10" s="51">
        <v>-3</v>
      </c>
      <c r="J10" s="51">
        <v>8173473</v>
      </c>
      <c r="K10" s="51">
        <v>8173470</v>
      </c>
      <c r="L10" s="76">
        <f>K10/K13</f>
        <v>4.4310705125126331E-4</v>
      </c>
    </row>
    <row r="11" spans="2:12" ht="25.5" customHeight="1" x14ac:dyDescent="0.45">
      <c r="B11" s="100" t="s">
        <v>15</v>
      </c>
      <c r="C11" s="4">
        <v>0</v>
      </c>
      <c r="D11" s="51">
        <v>742445750</v>
      </c>
      <c r="E11" s="51">
        <v>-242309002</v>
      </c>
      <c r="F11" s="51">
        <v>500136748</v>
      </c>
      <c r="G11" s="95">
        <f>F11/F13</f>
        <v>-0.18826788039123982</v>
      </c>
      <c r="H11" s="4">
        <v>0</v>
      </c>
      <c r="I11" s="51">
        <v>-176338636</v>
      </c>
      <c r="J11" s="51">
        <v>-258573742</v>
      </c>
      <c r="K11" s="51">
        <v>-434912378</v>
      </c>
      <c r="L11" s="95">
        <f>K11/K13</f>
        <v>-2.3577836753331791E-2</v>
      </c>
    </row>
    <row r="12" spans="2:12" ht="27" customHeight="1" x14ac:dyDescent="0.45">
      <c r="B12" s="100" t="s">
        <v>19</v>
      </c>
      <c r="C12" s="4">
        <v>0</v>
      </c>
      <c r="D12" s="51">
        <v>5893726828</v>
      </c>
      <c r="E12" s="51">
        <v>-1047358257</v>
      </c>
      <c r="F12" s="51">
        <v>4846368571</v>
      </c>
      <c r="G12" s="95">
        <f>F12/F13</f>
        <v>-1.8243321293737285</v>
      </c>
      <c r="H12" s="4">
        <v>0</v>
      </c>
      <c r="I12" s="51">
        <v>-3960419556</v>
      </c>
      <c r="J12" s="51">
        <v>1197167970</v>
      </c>
      <c r="K12" s="51">
        <v>-2763251586</v>
      </c>
      <c r="L12" s="95">
        <f>K12/K13</f>
        <v>-0.14980372621883198</v>
      </c>
    </row>
    <row r="13" spans="2:12" ht="27.75" customHeight="1" x14ac:dyDescent="0.45">
      <c r="B13" s="101" t="s">
        <v>83</v>
      </c>
      <c r="C13" s="18">
        <f t="shared" ref="C13" si="0">SUM(C6:C12)</f>
        <v>0</v>
      </c>
      <c r="D13" s="18">
        <f t="shared" ref="D13:L13" si="1">SUM(D6:D12)</f>
        <v>-2042768611</v>
      </c>
      <c r="E13" s="18">
        <f t="shared" si="1"/>
        <v>-613747981</v>
      </c>
      <c r="F13" s="18">
        <f t="shared" si="1"/>
        <v>-2656516592</v>
      </c>
      <c r="G13" s="25">
        <f t="shared" si="1"/>
        <v>1.0000000000000002</v>
      </c>
      <c r="H13" s="18">
        <f t="shared" si="1"/>
        <v>0</v>
      </c>
      <c r="I13" s="18">
        <f t="shared" si="1"/>
        <v>14712411337</v>
      </c>
      <c r="J13" s="18">
        <f t="shared" si="1"/>
        <v>3733402100</v>
      </c>
      <c r="K13" s="18">
        <f t="shared" si="1"/>
        <v>18445813437</v>
      </c>
      <c r="L13" s="25">
        <f t="shared" si="1"/>
        <v>1</v>
      </c>
    </row>
    <row r="14" spans="2:12" hidden="1" x14ac:dyDescent="0.45">
      <c r="B14" s="170" t="s">
        <v>85</v>
      </c>
      <c r="C14" s="170"/>
      <c r="D14" s="170"/>
      <c r="E14" s="170"/>
      <c r="F14" s="170"/>
      <c r="G14" s="170"/>
      <c r="H14" s="170"/>
      <c r="I14" s="170"/>
      <c r="J14" s="170"/>
      <c r="K14" s="170"/>
      <c r="L14" s="170"/>
    </row>
    <row r="15" spans="2:12" hidden="1" x14ac:dyDescent="0.45"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</row>
    <row r="16" spans="2:12" x14ac:dyDescent="0.45">
      <c r="E16" s="23"/>
      <c r="F16" s="21"/>
      <c r="G16" s="52"/>
      <c r="H16" s="10"/>
    </row>
    <row r="17" spans="5:9" x14ac:dyDescent="0.45">
      <c r="E17" s="23"/>
      <c r="F17" s="21"/>
      <c r="G17" s="22"/>
      <c r="I17" s="10"/>
    </row>
    <row r="18" spans="5:9" x14ac:dyDescent="0.45">
      <c r="E18" s="23"/>
      <c r="F18" s="21"/>
      <c r="G18" s="21"/>
    </row>
    <row r="19" spans="5:9" x14ac:dyDescent="0.45">
      <c r="E19" s="23"/>
      <c r="F19" s="21"/>
      <c r="G19" s="22"/>
    </row>
    <row r="20" spans="5:9" x14ac:dyDescent="0.45">
      <c r="E20" s="23"/>
      <c r="F20" s="21"/>
      <c r="G20" s="22"/>
      <c r="I20" s="15"/>
    </row>
    <row r="21" spans="5:9" x14ac:dyDescent="0.45">
      <c r="E21" s="23"/>
      <c r="F21" s="21"/>
      <c r="G21" s="22"/>
    </row>
    <row r="22" spans="5:9" x14ac:dyDescent="0.45">
      <c r="E22" s="23"/>
      <c r="F22" s="21"/>
      <c r="G22" s="21"/>
    </row>
    <row r="23" spans="5:9" x14ac:dyDescent="0.45">
      <c r="F23" s="15"/>
    </row>
  </sheetData>
  <mergeCells count="13">
    <mergeCell ref="C1:L1"/>
    <mergeCell ref="C2:L2"/>
    <mergeCell ref="C3:L3"/>
    <mergeCell ref="C4:G4"/>
    <mergeCell ref="B14:L15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4"/>
  <sheetViews>
    <sheetView rightToLeft="1" view="pageBreakPreview" zoomScale="110" zoomScaleNormal="100" zoomScaleSheetLayoutView="110" workbookViewId="0">
      <selection activeCell="F13" sqref="F13"/>
    </sheetView>
  </sheetViews>
  <sheetFormatPr defaultRowHeight="18.75" x14ac:dyDescent="0.45"/>
  <cols>
    <col min="1" max="1" width="9.140625" style="1"/>
    <col min="2" max="2" width="27.85546875" style="1" customWidth="1"/>
    <col min="3" max="3" width="13.85546875" style="1" customWidth="1"/>
    <col min="4" max="4" width="17.5703125" style="1" customWidth="1"/>
    <col min="5" max="5" width="12.5703125" style="1" customWidth="1"/>
    <col min="6" max="6" width="15.85546875" style="1" customWidth="1"/>
    <col min="7" max="7" width="12.42578125" style="1" bestFit="1" customWidth="1"/>
    <col min="8" max="8" width="17.140625" style="1" customWidth="1"/>
    <col min="9" max="9" width="16.5703125" style="1" customWidth="1"/>
    <col min="10" max="10" width="19" style="1" customWidth="1"/>
    <col min="11" max="11" width="9.140625" style="1" customWidth="1"/>
    <col min="12" max="16384" width="9.140625" style="1"/>
  </cols>
  <sheetData>
    <row r="1" spans="2:11" ht="24" x14ac:dyDescent="0.45">
      <c r="B1" s="33"/>
      <c r="C1" s="160" t="s">
        <v>0</v>
      </c>
      <c r="D1" s="160"/>
      <c r="E1" s="160"/>
      <c r="F1" s="160"/>
      <c r="G1" s="160"/>
      <c r="H1" s="160"/>
      <c r="I1" s="160"/>
      <c r="J1" s="161"/>
    </row>
    <row r="2" spans="2:11" ht="24" x14ac:dyDescent="0.45">
      <c r="B2" s="34"/>
      <c r="C2" s="163" t="s">
        <v>50</v>
      </c>
      <c r="D2" s="163"/>
      <c r="E2" s="163"/>
      <c r="F2" s="163"/>
      <c r="G2" s="163"/>
      <c r="H2" s="163"/>
      <c r="I2" s="163"/>
      <c r="J2" s="164"/>
    </row>
    <row r="3" spans="2:11" ht="24" x14ac:dyDescent="0.45">
      <c r="B3" s="36" t="s">
        <v>87</v>
      </c>
      <c r="C3" s="166" t="s">
        <v>119</v>
      </c>
      <c r="D3" s="166"/>
      <c r="E3" s="166"/>
      <c r="F3" s="166"/>
      <c r="G3" s="166"/>
      <c r="H3" s="166"/>
      <c r="I3" s="166"/>
      <c r="J3" s="167"/>
    </row>
    <row r="4" spans="2:11" x14ac:dyDescent="0.45">
      <c r="B4" s="110" t="s">
        <v>54</v>
      </c>
      <c r="C4" s="110" t="s">
        <v>52</v>
      </c>
      <c r="D4" s="110" t="s">
        <v>52</v>
      </c>
      <c r="E4" s="110" t="s">
        <v>52</v>
      </c>
      <c r="F4" s="110" t="s">
        <v>52</v>
      </c>
      <c r="G4" s="110" t="s">
        <v>53</v>
      </c>
      <c r="H4" s="110" t="s">
        <v>53</v>
      </c>
      <c r="I4" s="110" t="s">
        <v>53</v>
      </c>
      <c r="J4" s="110" t="s">
        <v>53</v>
      </c>
    </row>
    <row r="5" spans="2:11" x14ac:dyDescent="0.45">
      <c r="B5" s="110" t="s">
        <v>54</v>
      </c>
      <c r="C5" s="110" t="s">
        <v>71</v>
      </c>
      <c r="D5" s="110" t="s">
        <v>69</v>
      </c>
      <c r="E5" s="110" t="s">
        <v>70</v>
      </c>
      <c r="F5" s="110" t="s">
        <v>72</v>
      </c>
      <c r="G5" s="110" t="s">
        <v>71</v>
      </c>
      <c r="H5" s="110" t="s">
        <v>69</v>
      </c>
      <c r="I5" s="110" t="s">
        <v>70</v>
      </c>
      <c r="J5" s="110" t="s">
        <v>72</v>
      </c>
    </row>
    <row r="6" spans="2:11" s="7" customFormat="1" ht="29.25" customHeight="1" x14ac:dyDescent="0.25">
      <c r="B6" s="71" t="s">
        <v>97</v>
      </c>
      <c r="C6" s="72">
        <v>0</v>
      </c>
      <c r="D6" s="73">
        <v>84013947</v>
      </c>
      <c r="E6" s="72">
        <v>0</v>
      </c>
      <c r="F6" s="73">
        <v>84013947</v>
      </c>
      <c r="G6" s="72">
        <v>0</v>
      </c>
      <c r="H6" s="73">
        <v>268075222</v>
      </c>
      <c r="I6" s="73">
        <v>256784414</v>
      </c>
      <c r="J6" s="73">
        <v>524859636</v>
      </c>
    </row>
    <row r="7" spans="2:11" ht="24.75" customHeight="1" x14ac:dyDescent="0.45">
      <c r="B7" s="71" t="s">
        <v>98</v>
      </c>
      <c r="C7" s="72">
        <v>0</v>
      </c>
      <c r="D7" s="73">
        <v>86026184</v>
      </c>
      <c r="E7" s="72">
        <v>0</v>
      </c>
      <c r="F7" s="73">
        <v>86026184</v>
      </c>
      <c r="G7" s="72">
        <v>0</v>
      </c>
      <c r="H7" s="73">
        <v>201074767</v>
      </c>
      <c r="I7" s="73">
        <v>177197389</v>
      </c>
      <c r="J7" s="73">
        <v>378272156</v>
      </c>
    </row>
    <row r="8" spans="2:11" ht="23.25" customHeight="1" x14ac:dyDescent="0.45">
      <c r="B8" s="71" t="s">
        <v>100</v>
      </c>
      <c r="C8" s="72">
        <v>0</v>
      </c>
      <c r="D8" s="96">
        <v>0</v>
      </c>
      <c r="E8" s="72">
        <v>0</v>
      </c>
      <c r="F8" s="73">
        <v>0</v>
      </c>
      <c r="G8" s="72">
        <v>0</v>
      </c>
      <c r="H8" s="73">
        <v>0</v>
      </c>
      <c r="I8" s="73">
        <v>126289208</v>
      </c>
      <c r="J8" s="73">
        <v>126289208</v>
      </c>
    </row>
    <row r="9" spans="2:11" ht="24.75" customHeight="1" x14ac:dyDescent="0.45">
      <c r="B9" s="71" t="s">
        <v>96</v>
      </c>
      <c r="C9" s="72">
        <v>0</v>
      </c>
      <c r="D9" s="73">
        <v>0</v>
      </c>
      <c r="E9" s="72">
        <v>0</v>
      </c>
      <c r="F9" s="73">
        <v>0</v>
      </c>
      <c r="G9" s="72">
        <v>0</v>
      </c>
      <c r="H9" s="73">
        <v>0</v>
      </c>
      <c r="I9" s="73">
        <v>8689585</v>
      </c>
      <c r="J9" s="73">
        <v>8689585</v>
      </c>
    </row>
    <row r="10" spans="2:11" ht="25.5" customHeight="1" x14ac:dyDescent="0.45">
      <c r="B10" s="71" t="s">
        <v>99</v>
      </c>
      <c r="C10" s="72">
        <v>0</v>
      </c>
      <c r="D10" s="96">
        <v>0</v>
      </c>
      <c r="E10" s="72">
        <v>0</v>
      </c>
      <c r="F10" s="73">
        <v>0</v>
      </c>
      <c r="G10" s="72">
        <v>0</v>
      </c>
      <c r="H10" s="73">
        <v>0</v>
      </c>
      <c r="I10" s="73">
        <v>130594</v>
      </c>
      <c r="J10" s="73">
        <v>130594</v>
      </c>
      <c r="K10" s="12"/>
    </row>
    <row r="11" spans="2:11" ht="24" x14ac:dyDescent="0.45">
      <c r="B11" s="5" t="s">
        <v>72</v>
      </c>
      <c r="C11" s="89">
        <v>0</v>
      </c>
      <c r="D11" s="77">
        <f>SUM(D6:D10)</f>
        <v>170040131</v>
      </c>
      <c r="E11" s="109">
        <f>SUM(E6:E10)</f>
        <v>0</v>
      </c>
      <c r="F11" s="77">
        <f>SUM(F6:F10)</f>
        <v>170040131</v>
      </c>
      <c r="G11" s="89">
        <v>0</v>
      </c>
      <c r="H11" s="77">
        <f>SUM(H6:H10)</f>
        <v>469149989</v>
      </c>
      <c r="I11" s="77">
        <f>SUM(I6:I10)</f>
        <v>569091190</v>
      </c>
      <c r="J11" s="77">
        <f>SUM(J6:J10)</f>
        <v>1038241179</v>
      </c>
    </row>
    <row r="12" spans="2:11" x14ac:dyDescent="0.45">
      <c r="D12" s="12"/>
    </row>
    <row r="14" spans="2:11" x14ac:dyDescent="0.45">
      <c r="F14" s="12"/>
      <c r="I14" s="12"/>
    </row>
  </sheetData>
  <mergeCells count="14">
    <mergeCell ref="B4:B5"/>
    <mergeCell ref="C5"/>
    <mergeCell ref="D5"/>
    <mergeCell ref="E5"/>
    <mergeCell ref="F5"/>
    <mergeCell ref="C4:F4"/>
    <mergeCell ref="C1:J1"/>
    <mergeCell ref="C2:J2"/>
    <mergeCell ref="C3:J3"/>
    <mergeCell ref="I5"/>
    <mergeCell ref="J5"/>
    <mergeCell ref="G4:J4"/>
    <mergeCell ref="G5"/>
    <mergeCell ref="H5"/>
  </mergeCells>
  <pageMargins left="0.7" right="0.7" top="0.75" bottom="0.75" header="0.3" footer="0.3"/>
  <pageSetup paperSize="9" scale="7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G12"/>
  <sheetViews>
    <sheetView rightToLeft="1" view="pageBreakPreview" zoomScaleNormal="100" zoomScaleSheetLayoutView="100" workbookViewId="0">
      <selection activeCell="E14" sqref="E14"/>
    </sheetView>
  </sheetViews>
  <sheetFormatPr defaultRowHeight="18.75" x14ac:dyDescent="0.45"/>
  <cols>
    <col min="1" max="1" width="9.140625" style="1"/>
    <col min="2" max="2" width="18.42578125" style="1" bestFit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60" t="s">
        <v>0</v>
      </c>
      <c r="D1" s="160"/>
      <c r="E1" s="160"/>
      <c r="F1" s="160"/>
      <c r="G1" s="161"/>
    </row>
    <row r="2" spans="2:7" ht="24" x14ac:dyDescent="0.45">
      <c r="B2" s="34"/>
      <c r="C2" s="163" t="s">
        <v>50</v>
      </c>
      <c r="D2" s="163"/>
      <c r="E2" s="163"/>
      <c r="F2" s="163"/>
      <c r="G2" s="164"/>
    </row>
    <row r="3" spans="2:7" ht="24" x14ac:dyDescent="0.45">
      <c r="B3" s="36" t="s">
        <v>87</v>
      </c>
      <c r="C3" s="166" t="s">
        <v>119</v>
      </c>
      <c r="D3" s="166"/>
      <c r="E3" s="166"/>
      <c r="F3" s="166"/>
      <c r="G3" s="167"/>
    </row>
    <row r="4" spans="2:7" x14ac:dyDescent="0.45">
      <c r="B4" s="110" t="s">
        <v>73</v>
      </c>
      <c r="C4" s="110" t="s">
        <v>73</v>
      </c>
      <c r="D4" s="110" t="s">
        <v>52</v>
      </c>
      <c r="E4" s="110" t="s">
        <v>52</v>
      </c>
      <c r="F4" s="110" t="s">
        <v>53</v>
      </c>
      <c r="G4" s="110" t="s">
        <v>53</v>
      </c>
    </row>
    <row r="5" spans="2:7" x14ac:dyDescent="0.45">
      <c r="B5" s="110" t="s">
        <v>74</v>
      </c>
      <c r="C5" s="110" t="s">
        <v>43</v>
      </c>
      <c r="D5" s="110" t="s">
        <v>75</v>
      </c>
      <c r="E5" s="110" t="s">
        <v>76</v>
      </c>
      <c r="F5" s="110" t="s">
        <v>75</v>
      </c>
      <c r="G5" s="110" t="s">
        <v>76</v>
      </c>
    </row>
    <row r="6" spans="2:7" ht="27.75" customHeight="1" x14ac:dyDescent="0.45">
      <c r="B6" s="3" t="s">
        <v>49</v>
      </c>
      <c r="C6" s="70">
        <v>1349301287911</v>
      </c>
      <c r="D6" s="4">
        <v>140751863</v>
      </c>
      <c r="E6" s="29">
        <f>D6/24777759044</f>
        <v>5.6805727568039867E-3</v>
      </c>
      <c r="F6" s="4">
        <v>469550749</v>
      </c>
      <c r="G6" s="48">
        <f>F6/59103646716</f>
        <v>7.9445309230451854E-3</v>
      </c>
    </row>
    <row r="7" spans="2:7" ht="29.25" customHeight="1" x14ac:dyDescent="0.45">
      <c r="B7" s="172" t="s">
        <v>72</v>
      </c>
      <c r="C7" s="173"/>
      <c r="D7" s="4">
        <f>SUM(D6:D6)</f>
        <v>140751863</v>
      </c>
      <c r="E7" s="29">
        <f>SUM(E6:E6)</f>
        <v>5.6805727568039867E-3</v>
      </c>
      <c r="F7" s="4">
        <f>SUM(F6:F6)</f>
        <v>469550749</v>
      </c>
      <c r="G7" s="29">
        <f>SUM(G6:G6)</f>
        <v>7.9445309230451854E-3</v>
      </c>
    </row>
    <row r="8" spans="2:7" x14ac:dyDescent="0.45">
      <c r="F8" s="97"/>
    </row>
    <row r="10" spans="2:7" x14ac:dyDescent="0.45">
      <c r="D10" s="11"/>
      <c r="E10" s="11"/>
      <c r="F10" s="11"/>
      <c r="G10" s="11"/>
    </row>
    <row r="11" spans="2:7" x14ac:dyDescent="0.45">
      <c r="D11" s="11"/>
      <c r="E11" s="11"/>
      <c r="F11" s="11"/>
      <c r="G11" s="11"/>
    </row>
    <row r="12" spans="2:7" x14ac:dyDescent="0.45">
      <c r="G12" s="49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B13" sqref="B13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74" t="s">
        <v>0</v>
      </c>
      <c r="B1" s="174"/>
      <c r="C1" s="175"/>
    </row>
    <row r="2" spans="1:3" ht="21" x14ac:dyDescent="0.45">
      <c r="A2" s="174" t="s">
        <v>50</v>
      </c>
      <c r="B2" s="174"/>
      <c r="C2" s="175"/>
    </row>
    <row r="3" spans="1:3" ht="21" x14ac:dyDescent="0.45">
      <c r="A3" s="176" t="s">
        <v>119</v>
      </c>
      <c r="B3" s="176"/>
      <c r="C3" s="177"/>
    </row>
    <row r="4" spans="1:3" ht="21" x14ac:dyDescent="0.45">
      <c r="A4" s="43" t="s">
        <v>87</v>
      </c>
      <c r="B4" s="41"/>
      <c r="C4" s="42"/>
    </row>
    <row r="5" spans="1:3" x14ac:dyDescent="0.45">
      <c r="A5" s="110" t="s">
        <v>77</v>
      </c>
      <c r="B5" s="110" t="s">
        <v>52</v>
      </c>
      <c r="C5" s="110" t="s">
        <v>120</v>
      </c>
    </row>
    <row r="6" spans="1:3" x14ac:dyDescent="0.45">
      <c r="A6" s="110" t="s">
        <v>77</v>
      </c>
      <c r="B6" s="110" t="s">
        <v>46</v>
      </c>
      <c r="C6" s="110" t="s">
        <v>46</v>
      </c>
    </row>
    <row r="7" spans="1:3" x14ac:dyDescent="0.45">
      <c r="A7" s="2" t="s">
        <v>118</v>
      </c>
      <c r="B7" s="4">
        <v>4892697</v>
      </c>
      <c r="C7" s="4">
        <v>343117918</v>
      </c>
    </row>
    <row r="8" spans="1:3" x14ac:dyDescent="0.45">
      <c r="A8" s="2" t="s">
        <v>78</v>
      </c>
      <c r="B8" s="4">
        <v>0</v>
      </c>
      <c r="C8" s="4">
        <v>0</v>
      </c>
    </row>
    <row r="9" spans="1:3" x14ac:dyDescent="0.45">
      <c r="A9" s="2" t="s">
        <v>79</v>
      </c>
      <c r="B9" s="4">
        <v>0</v>
      </c>
      <c r="C9" s="4">
        <v>5384130</v>
      </c>
    </row>
    <row r="10" spans="1:3" ht="21" x14ac:dyDescent="0.45">
      <c r="A10" s="18" t="s">
        <v>72</v>
      </c>
      <c r="B10" s="17">
        <f>SUM(B7:B9)</f>
        <v>4892697</v>
      </c>
      <c r="C10" s="17">
        <f>SUM(C7:C9)</f>
        <v>348502048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3"/>
  <sheetViews>
    <sheetView rightToLeft="1" tabSelected="1" view="pageBreakPreview" zoomScale="120" zoomScaleNormal="110" zoomScaleSheetLayoutView="120" workbookViewId="0">
      <selection activeCell="H11" sqref="H11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18.85546875" style="1" bestFit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78" t="s">
        <v>0</v>
      </c>
      <c r="C1" s="179"/>
      <c r="D1" s="179"/>
      <c r="E1" s="180"/>
    </row>
    <row r="2" spans="2:8" ht="24" customHeight="1" x14ac:dyDescent="0.45">
      <c r="B2" s="181" t="s">
        <v>50</v>
      </c>
      <c r="C2" s="182"/>
      <c r="D2" s="182"/>
      <c r="E2" s="183"/>
    </row>
    <row r="3" spans="2:8" ht="24" customHeight="1" x14ac:dyDescent="0.45">
      <c r="B3" s="184" t="s">
        <v>119</v>
      </c>
      <c r="C3" s="166"/>
      <c r="D3" s="166"/>
      <c r="E3" s="185"/>
    </row>
    <row r="4" spans="2:8" ht="24" customHeight="1" x14ac:dyDescent="0.45">
      <c r="B4" s="67" t="s">
        <v>87</v>
      </c>
      <c r="C4" s="43"/>
      <c r="D4" s="44"/>
      <c r="E4" s="68"/>
    </row>
    <row r="5" spans="2:8" x14ac:dyDescent="0.45">
      <c r="B5" s="121" t="s">
        <v>54</v>
      </c>
      <c r="C5" s="78" t="s">
        <v>88</v>
      </c>
      <c r="D5" s="110" t="s">
        <v>46</v>
      </c>
      <c r="E5" s="123" t="s">
        <v>12</v>
      </c>
    </row>
    <row r="6" spans="2:8" x14ac:dyDescent="0.45">
      <c r="B6" s="69" t="s">
        <v>80</v>
      </c>
      <c r="C6" s="16" t="s">
        <v>89</v>
      </c>
      <c r="D6" s="104">
        <v>-2656516592</v>
      </c>
      <c r="E6" s="105">
        <f>ABS(D6)/413176936916</f>
        <v>6.429489050934315E-3</v>
      </c>
      <c r="H6" s="10"/>
    </row>
    <row r="7" spans="2:8" x14ac:dyDescent="0.45">
      <c r="B7" s="69" t="s">
        <v>81</v>
      </c>
      <c r="C7" s="16" t="s">
        <v>90</v>
      </c>
      <c r="D7" s="4">
        <v>170040131</v>
      </c>
      <c r="E7" s="105">
        <f>ABS(D7)/413176936916</f>
        <v>4.1154313275372777E-4</v>
      </c>
    </row>
    <row r="8" spans="2:8" x14ac:dyDescent="0.45">
      <c r="B8" s="84" t="s">
        <v>82</v>
      </c>
      <c r="C8" s="98" t="s">
        <v>91</v>
      </c>
      <c r="D8" s="85">
        <v>140751863</v>
      </c>
      <c r="E8" s="106">
        <f>ABS(D8)/413176936916</f>
        <v>3.4065759829333172E-4</v>
      </c>
      <c r="H8" s="10"/>
    </row>
    <row r="9" spans="2:8" ht="19.5" thickBot="1" x14ac:dyDescent="0.5">
      <c r="B9" s="187" t="s">
        <v>72</v>
      </c>
      <c r="C9" s="188"/>
      <c r="D9" s="104">
        <f>SUM(D6:D8)</f>
        <v>-2345724598</v>
      </c>
      <c r="E9" s="107">
        <f>SUM(E6:E8)</f>
        <v>7.1816897819813744E-3</v>
      </c>
    </row>
    <row r="10" spans="2:8" x14ac:dyDescent="0.45">
      <c r="B10" s="186" t="s">
        <v>121</v>
      </c>
      <c r="C10" s="186"/>
      <c r="D10" s="186"/>
      <c r="E10" s="186"/>
    </row>
    <row r="12" spans="2:8" x14ac:dyDescent="0.45">
      <c r="E12" s="10"/>
    </row>
    <row r="13" spans="2:8" x14ac:dyDescent="0.45">
      <c r="D13" s="15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سهام!Print_Area</vt:lpstr>
      <vt:lpstr>'سود اوراق بهادار و سپرده بانکی '!Print_Area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2019-10-23T10:55:22Z</cp:lastPrinted>
  <dcterms:created xsi:type="dcterms:W3CDTF">2018-12-22T09:13:23Z</dcterms:created>
  <dcterms:modified xsi:type="dcterms:W3CDTF">2019-11-25T06:46:59Z</dcterms:modified>
</cp:coreProperties>
</file>