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z.yaghoubi\Desktop\شهریور\"/>
    </mc:Choice>
  </mc:AlternateContent>
  <bookViews>
    <workbookView xWindow="0" yWindow="0" windowWidth="20400" windowHeight="7620" firstSheet="10" activeTab="14"/>
  </bookViews>
  <sheets>
    <sheet name="سهام" sheetId="1" r:id="rId1"/>
    <sheet name="تبعی" sheetId="2" r:id="rId2"/>
    <sheet name="اوراق مشارکت" sheetId="3" r:id="rId3"/>
    <sheet name=" تعدیل قیمت " sheetId="4" r:id="rId4"/>
    <sheet name="گواهی سپرده " sheetId="5" r:id="rId5"/>
    <sheet name="سپرده " sheetId="6" r:id="rId6"/>
    <sheet name="سود اوراق بهادار و سپرده بانکی " sheetId="7" r:id="rId7"/>
    <sheet name="درآمد سود سهام " sheetId="8" r:id="rId8"/>
    <sheet name="درآمد ناشی از تغییر قیمت اوراق " sheetId="9" r:id="rId9"/>
    <sheet name="درآمد ناشی از فروش " sheetId="10" r:id="rId10"/>
    <sheet name="سرمایه‌گذاری در سهام " sheetId="11" r:id="rId11"/>
    <sheet name="سرمایه‌گذاری در اوراق بهادار " sheetId="12" r:id="rId12"/>
    <sheet name="درآمد سپرده بانکی " sheetId="13" r:id="rId13"/>
    <sheet name="سایر درآمدها " sheetId="14" r:id="rId14"/>
    <sheet name="جمع درآمدها" sheetId="15" r:id="rId15"/>
  </sheets>
  <definedNames>
    <definedName name="_xlnm.Print_Area" localSheetId="3">' تعدیل قیمت '!$A$1:$I$7</definedName>
    <definedName name="_xlnm.Print_Area" localSheetId="2">'اوراق مشارکت'!$A$1:$U$12</definedName>
    <definedName name="_xlnm.Print_Area" localSheetId="1">تبعی!$A$1:$K$7</definedName>
    <definedName name="_xlnm.Print_Area" localSheetId="14">'جمع درآمدها'!$A$1:$F$11</definedName>
    <definedName name="_xlnm.Print_Area" localSheetId="12">'درآمد سپرده بانکی '!$A$1:$H$8</definedName>
    <definedName name="_xlnm.Print_Area" localSheetId="7">'درآمد سود سهام '!$A$1:$L$8</definedName>
    <definedName name="_xlnm.Print_Area" localSheetId="8">'درآمد ناشی از تغییر قیمت اوراق '!$A$1:$K$19</definedName>
    <definedName name="_xlnm.Print_Area" localSheetId="9">'درآمد ناشی از فروش '!$A$1:$K$19</definedName>
    <definedName name="_xlnm.Print_Area" localSheetId="5">'سپرده '!$A$1:$L$10</definedName>
    <definedName name="_xlnm.Print_Area" localSheetId="11">'سرمایه‌گذاری در اوراق بهادار '!$A$1:$K$12</definedName>
    <definedName name="_xlnm.Print_Area" localSheetId="10">'سرمایه‌گذاری در سهام '!$A$1:$M$16</definedName>
    <definedName name="_xlnm.Print_Area" localSheetId="0">سهام!$A$1:$O$14</definedName>
    <definedName name="_xlnm.Print_Area" localSheetId="6">'سود اوراق بهادار و سپرده بانکی '!$A$1:$L$10</definedName>
    <definedName name="_xlnm.Print_Area" localSheetId="4">'گواهی سپرده '!$A$1:$R$9</definedName>
  </definedNames>
  <calcPr calcId="162913"/>
</workbook>
</file>

<file path=xl/calcChain.xml><?xml version="1.0" encoding="utf-8"?>
<calcChain xmlns="http://schemas.openxmlformats.org/spreadsheetml/2006/main">
  <c r="G6" i="13" l="1"/>
  <c r="E6" i="13"/>
  <c r="D11" i="12" l="1"/>
  <c r="N13" i="1"/>
  <c r="M13" i="1"/>
  <c r="L13" i="1"/>
  <c r="I13" i="1"/>
  <c r="G13" i="1"/>
  <c r="E13" i="1"/>
  <c r="D13" i="1"/>
  <c r="T11" i="3"/>
  <c r="S11" i="3"/>
  <c r="R11" i="3"/>
  <c r="Q11" i="3"/>
  <c r="P11" i="3"/>
  <c r="O11" i="3"/>
  <c r="N11" i="3"/>
  <c r="M11" i="3"/>
  <c r="L11" i="3"/>
  <c r="K11" i="3"/>
  <c r="J11" i="3"/>
  <c r="I11" i="3"/>
  <c r="K9" i="6"/>
  <c r="J9" i="6"/>
  <c r="I9" i="6"/>
  <c r="H9" i="6"/>
  <c r="G9" i="6"/>
  <c r="K8" i="7"/>
  <c r="I8" i="7"/>
  <c r="H8" i="7"/>
  <c r="F8" i="7"/>
  <c r="J18" i="9"/>
  <c r="I18" i="9"/>
  <c r="H18" i="9"/>
  <c r="F18" i="9"/>
  <c r="E18" i="9"/>
  <c r="D18" i="9"/>
  <c r="J18" i="10"/>
  <c r="I18" i="10"/>
  <c r="H18" i="10"/>
  <c r="F18" i="10"/>
  <c r="E18" i="10"/>
  <c r="D18" i="10"/>
  <c r="L13" i="11"/>
  <c r="K13" i="11"/>
  <c r="J13" i="11"/>
  <c r="I13" i="11"/>
  <c r="G13" i="11"/>
  <c r="F13" i="11"/>
  <c r="E13" i="11"/>
  <c r="D13" i="11"/>
  <c r="J11" i="12"/>
  <c r="I11" i="12"/>
  <c r="H11" i="12"/>
  <c r="F11" i="12"/>
  <c r="E11" i="12"/>
  <c r="C10" i="14"/>
  <c r="B10" i="14"/>
  <c r="E9" i="15"/>
  <c r="D9" i="15"/>
  <c r="E8" i="15"/>
  <c r="E7" i="15"/>
  <c r="E6" i="15"/>
  <c r="F7" i="13"/>
  <c r="D7" i="13"/>
  <c r="F7" i="11"/>
  <c r="F8" i="11"/>
  <c r="F9" i="11"/>
  <c r="F10" i="11"/>
  <c r="G10" i="11" s="1"/>
  <c r="F11" i="11"/>
  <c r="G11" i="11" s="1"/>
  <c r="F12" i="11"/>
  <c r="K7" i="11"/>
  <c r="L7" i="11" s="1"/>
  <c r="K8" i="11"/>
  <c r="L8" i="11" s="1"/>
  <c r="K9" i="11"/>
  <c r="K10" i="11"/>
  <c r="L10" i="11" s="1"/>
  <c r="K11" i="11"/>
  <c r="K12" i="11"/>
  <c r="L12" i="11" s="1"/>
  <c r="K6" i="11"/>
  <c r="F6" i="11"/>
  <c r="G12" i="11" s="1"/>
  <c r="J8" i="1"/>
  <c r="J9" i="1"/>
  <c r="J10" i="1"/>
  <c r="J11" i="1"/>
  <c r="J12" i="1"/>
  <c r="J7" i="1"/>
  <c r="L11" i="11" l="1"/>
  <c r="L9" i="11"/>
  <c r="L6" i="11"/>
  <c r="G6" i="11"/>
  <c r="G7" i="13" l="1"/>
  <c r="E7" i="13"/>
  <c r="H13" i="11" l="1"/>
  <c r="G8" i="11" l="1"/>
  <c r="G7" i="11"/>
  <c r="C13" i="11"/>
  <c r="G9" i="11" l="1"/>
</calcChain>
</file>

<file path=xl/sharedStrings.xml><?xml version="1.0" encoding="utf-8"?>
<sst xmlns="http://schemas.openxmlformats.org/spreadsheetml/2006/main" count="499" uniqueCount="126">
  <si>
    <t>سرمایه گذاری اختصاصی بازارگردانی گوهرفام امید</t>
  </si>
  <si>
    <t>صورت وضعیت پورتفوی</t>
  </si>
  <si>
    <t>نام شرکت</t>
  </si>
  <si>
    <t>1397/08/30</t>
  </si>
  <si>
    <t>تغییرات طی دوره</t>
  </si>
  <si>
    <t>1397/09/30</t>
  </si>
  <si>
    <t>تعداد</t>
  </si>
  <si>
    <t>بهای تمام شده</t>
  </si>
  <si>
    <t>خالص ارزش فروش</t>
  </si>
  <si>
    <t>خرید طی دوره</t>
  </si>
  <si>
    <t>فروش طی دوره</t>
  </si>
  <si>
    <t>قیمت بازار</t>
  </si>
  <si>
    <t>درصد به کل دارایی‌های صندوق</t>
  </si>
  <si>
    <t>مبلغ فروش</t>
  </si>
  <si>
    <t>بازرگاني و توليدي مرجان كار</t>
  </si>
  <si>
    <t>سرمايه گذاري توسعه گوهران اميد</t>
  </si>
  <si>
    <t>سيمان‌هرمزگان‌</t>
  </si>
  <si>
    <t>كوير تاير</t>
  </si>
  <si>
    <t>گروه مديريت سرمايه گذاري اميد</t>
  </si>
  <si>
    <t>مديريت انرژي اميد  تابان هور</t>
  </si>
  <si>
    <t>تعداد اوراق تبعی</t>
  </si>
  <si>
    <t>قیمت اعمال</t>
  </si>
  <si>
    <t>تاریخ اعمال</t>
  </si>
  <si>
    <t xml:space="preserve">نرخ موثر </t>
  </si>
  <si>
    <t>اطلاعات اوراق بهادار با درآمد ثابت</t>
  </si>
  <si>
    <t>نام اوراق</t>
  </si>
  <si>
    <t>دارای مجوز از سازمان</t>
  </si>
  <si>
    <t xml:space="preserve">بورسی یا فرابورسی </t>
  </si>
  <si>
    <t>تاریخ انتشار</t>
  </si>
  <si>
    <t>تاریخ سر رسید</t>
  </si>
  <si>
    <t>نرخ سود</t>
  </si>
  <si>
    <t>قیمت بازار هر ورقه</t>
  </si>
  <si>
    <t>قیمت پایانی</t>
  </si>
  <si>
    <t xml:space="preserve"> مبلغ پس از تعدیل </t>
  </si>
  <si>
    <t>درصد تعدیل</t>
  </si>
  <si>
    <t xml:space="preserve">ارزش ناشی از تعدیل قیمت </t>
  </si>
  <si>
    <t>دلایل</t>
  </si>
  <si>
    <t>اطلاعات اوراق گواهی سپرده</t>
  </si>
  <si>
    <t>سرمایه گذاری در اوراق گواهی سپرده بانکی</t>
  </si>
  <si>
    <t>نرخ فروش</t>
  </si>
  <si>
    <t xml:space="preserve">درصد به کل دارایی‌ها </t>
  </si>
  <si>
    <t xml:space="preserve">سپرده </t>
  </si>
  <si>
    <t>مشخصات حساب بانکی</t>
  </si>
  <si>
    <t>شماره حساب</t>
  </si>
  <si>
    <t>نوع حساب</t>
  </si>
  <si>
    <t>تاریخ افتتاح</t>
  </si>
  <si>
    <t>مبلغ</t>
  </si>
  <si>
    <t>افزایش</t>
  </si>
  <si>
    <t>کاهش</t>
  </si>
  <si>
    <t>بانک سپه میرداماد غربی</t>
  </si>
  <si>
    <t>صورت وضعیت درآمدها</t>
  </si>
  <si>
    <t>مشخصات</t>
  </si>
  <si>
    <t>طی ماه</t>
  </si>
  <si>
    <t>از ابتدای سال مالی تا پایان ماه</t>
  </si>
  <si>
    <t>توضیحات</t>
  </si>
  <si>
    <t>تاریخ دریافت سود</t>
  </si>
  <si>
    <t>درآمد سود</t>
  </si>
  <si>
    <t>هزینه تنزیل</t>
  </si>
  <si>
    <t>خالص درآمد</t>
  </si>
  <si>
    <t>اطلاعات مجمع</t>
  </si>
  <si>
    <t>تاریخ مجمع</t>
  </si>
  <si>
    <t>تعداد سهام متعلقه در زمان مجمع</t>
  </si>
  <si>
    <t>سود متعلق به هر سهم</t>
  </si>
  <si>
    <t>جمع درآمد سود سهام</t>
  </si>
  <si>
    <t>خالص درآمد سود سهام</t>
  </si>
  <si>
    <t>ارزش دفتری</t>
  </si>
  <si>
    <t>سود و زیان ناشی از تغییر قیمت</t>
  </si>
  <si>
    <t>سود و زیان ناشی از فروش</t>
  </si>
  <si>
    <t>درآمد سود سهام</t>
  </si>
  <si>
    <t>درآمد تغییر ارزش</t>
  </si>
  <si>
    <t>درآمد فروش</t>
  </si>
  <si>
    <t>درآمد سود اوراق</t>
  </si>
  <si>
    <t>جمع</t>
  </si>
  <si>
    <t>نام سپرده بانکی</t>
  </si>
  <si>
    <t>نام سپرده</t>
  </si>
  <si>
    <t>سود سپرده بانکی و گواهی سپرده</t>
  </si>
  <si>
    <t>درصد سود به میانگین سپرده</t>
  </si>
  <si>
    <t xml:space="preserve">سایر درآمدها </t>
  </si>
  <si>
    <t>معین برای سایر درآمدهای تنزیل سود بانک</t>
  </si>
  <si>
    <t>تعدیل کارمزد کارگزار</t>
  </si>
  <si>
    <t xml:space="preserve">سرمایه‌گذاری در سهام </t>
  </si>
  <si>
    <t xml:space="preserve">سرمایه‌گذاری در اوراق بهادار </t>
  </si>
  <si>
    <t xml:space="preserve">درآمد سپرده بانکی </t>
  </si>
  <si>
    <t>جمع کل</t>
  </si>
  <si>
    <t>-</t>
  </si>
  <si>
    <t>* با توجه به اینکه برآیند کلی عملیات زیانده بوده است، عایدی مثبت استخراج شده و سهم هر نماد از میزان کل زیان محاسبه شده است.</t>
  </si>
  <si>
    <t xml:space="preserve">ارقام به ریال </t>
  </si>
  <si>
    <t>ارقام به ریال</t>
  </si>
  <si>
    <t>یادداشت</t>
  </si>
  <si>
    <t>2,1</t>
  </si>
  <si>
    <t>2,2</t>
  </si>
  <si>
    <t>2,3</t>
  </si>
  <si>
    <t>خالص بهای فروش</t>
  </si>
  <si>
    <t xml:space="preserve">درصد از کل درآمدها </t>
  </si>
  <si>
    <t>مبلغ کل درآمد حاصل از فروش و تغییر ارزش و سود سهام</t>
  </si>
  <si>
    <t>1398/06/31</t>
  </si>
  <si>
    <t>ح . سيمان‌هرمزگان‌</t>
  </si>
  <si>
    <t>اسنادخزانه-م3بودجه97-990721</t>
  </si>
  <si>
    <t>اسنادخزانه-م23بودجه97-000824</t>
  </si>
  <si>
    <t>اسنادخزانه-م24بودجه96-990625</t>
  </si>
  <si>
    <t>اسنادخزانه-م4بودجه97-991022</t>
  </si>
  <si>
    <t>اسنادخزانه-م23بودجه96-990528</t>
  </si>
  <si>
    <t>بله</t>
  </si>
  <si>
    <t>1398/03/19</t>
  </si>
  <si>
    <t>1397/04/11</t>
  </si>
  <si>
    <t>1397/06/21</t>
  </si>
  <si>
    <t>1397/04/17</t>
  </si>
  <si>
    <t>1400/08/24</t>
  </si>
  <si>
    <t>1399/06/25</t>
  </si>
  <si>
    <t>1399/10/22</t>
  </si>
  <si>
    <t>1399/05/28</t>
  </si>
  <si>
    <t>حساب جاری</t>
  </si>
  <si>
    <t>سپرده کوتاه مدت</t>
  </si>
  <si>
    <t>1397/06/18</t>
  </si>
  <si>
    <t>1397/08/21</t>
  </si>
  <si>
    <t/>
  </si>
  <si>
    <t>ریال</t>
  </si>
  <si>
    <t>تعداد خرید طی دوره</t>
  </si>
  <si>
    <t xml:space="preserve"> خرید طی دوره</t>
  </si>
  <si>
    <t>تعداد فروش طی دوره</t>
  </si>
  <si>
    <t>برای ماه منتهی به 1398/07/30</t>
  </si>
  <si>
    <t>1398/07/30</t>
  </si>
  <si>
    <t>توسعه صادرات ایران بلوار کشاورز</t>
  </si>
  <si>
    <t>1398/07/20</t>
  </si>
  <si>
    <t>سایر درآمدها</t>
  </si>
  <si>
    <t>*مبلغ کل دارایی ها در تاریخ افشای گزارش 413.322.636574 ریال میباشد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</si>
</sst>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_ * #,##0.00_-_ر_ي_ا_ل_ ;_ * #,##0.00\-_ر_ي_ا_ل_ ;_ * &quot;-&quot;??_-_ر_ي_ا_ل_ ;_ @_ "/>
    <numFmt numFmtId="165" formatCode="_ * #,##0_-_ر_ي_ا_ل_ ;_ * #,##0\-_ر_ي_ا_ل_ ;_ * &quot;-&quot;??_-_ر_ي_ا_ل_ ;_ @_ "/>
    <numFmt numFmtId="166" formatCode="#,##0_-;[Red]\(#,##0\)"/>
    <numFmt numFmtId="167" formatCode="0.0%"/>
  </numFmts>
  <fonts count="19" x14ac:knownFonts="1">
    <font>
      <sz val="11"/>
      <name val="Calibri"/>
    </font>
    <font>
      <sz val="12"/>
      <name val="B Nazanin"/>
      <charset val="178"/>
    </font>
    <font>
      <b/>
      <sz val="14"/>
      <color rgb="FF000000"/>
      <name val="B Nazanin"/>
      <charset val="178"/>
    </font>
    <font>
      <b/>
      <sz val="14"/>
      <name val="B Nazanin"/>
      <charset val="178"/>
    </font>
    <font>
      <b/>
      <sz val="16"/>
      <color rgb="FF000000"/>
      <name val="B Nazanin"/>
      <charset val="178"/>
    </font>
    <font>
      <sz val="12"/>
      <name val="B Nazanin"/>
      <charset val="178"/>
    </font>
    <font>
      <sz val="12"/>
      <color rgb="FF000000"/>
      <name val="B Nazanin"/>
      <charset val="178"/>
    </font>
    <font>
      <sz val="11"/>
      <name val="Calibri"/>
      <family val="2"/>
    </font>
    <font>
      <b/>
      <sz val="12"/>
      <name val="B Nazanin"/>
      <charset val="178"/>
    </font>
    <font>
      <b/>
      <sz val="10"/>
      <name val="B Nazanin"/>
      <charset val="178"/>
    </font>
    <font>
      <b/>
      <sz val="10"/>
      <color rgb="FF000000"/>
      <name val="B Nazanin"/>
      <charset val="178"/>
    </font>
    <font>
      <b/>
      <sz val="12"/>
      <color rgb="FF000000"/>
      <name val="B Nazanin"/>
      <charset val="178"/>
    </font>
    <font>
      <sz val="11"/>
      <color rgb="FF000000"/>
      <name val="B Nazanin"/>
      <charset val="178"/>
    </font>
    <font>
      <b/>
      <sz val="11"/>
      <name val="B Nazanin"/>
      <charset val="178"/>
    </font>
    <font>
      <sz val="11"/>
      <name val="B Nazanin"/>
      <charset val="178"/>
    </font>
    <font>
      <sz val="14"/>
      <name val="B Nazanin"/>
      <charset val="178"/>
    </font>
    <font>
      <sz val="14"/>
      <color rgb="FF000000"/>
      <name val="B Nazanin"/>
      <charset val="178"/>
    </font>
    <font>
      <sz val="12"/>
      <color rgb="FFFF0000"/>
      <name val="B Nazanin"/>
      <charset val="178"/>
    </font>
    <font>
      <sz val="11"/>
      <color rgb="FFFF0000"/>
      <name val="B Nazanin"/>
      <charset val="178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8" tint="0.79998168889431442"/>
        <bgColor indexed="64"/>
      </patternFill>
    </fill>
  </fills>
  <borders count="3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164" fontId="7" fillId="0" borderId="0" applyFont="0" applyFill="0" applyBorder="0" applyAlignment="0" applyProtection="0"/>
    <xf numFmtId="9" fontId="7" fillId="0" borderId="0" applyFont="0" applyFill="0" applyBorder="0" applyAlignment="0" applyProtection="0"/>
  </cellStyleXfs>
  <cellXfs count="191">
    <xf numFmtId="0" fontId="0" fillId="0" borderId="0" xfId="0"/>
    <xf numFmtId="0" fontId="1" fillId="0" borderId="0" xfId="0" applyFont="1"/>
    <xf numFmtId="0" fontId="5" fillId="0" borderId="1" xfId="0" applyFont="1" applyBorder="1"/>
    <xf numFmtId="0" fontId="5" fillId="0" borderId="1" xfId="0" applyFont="1" applyBorder="1" applyAlignment="1">
      <alignment horizontal="center" vertical="center"/>
    </xf>
    <xf numFmtId="3" fontId="5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/>
    <xf numFmtId="3" fontId="1" fillId="0" borderId="0" xfId="0" applyNumberFormat="1" applyFont="1"/>
    <xf numFmtId="165" fontId="1" fillId="0" borderId="0" xfId="1" applyNumberFormat="1" applyFont="1"/>
    <xf numFmtId="165" fontId="1" fillId="0" borderId="0" xfId="0" applyNumberFormat="1" applyFont="1"/>
    <xf numFmtId="3" fontId="5" fillId="2" borderId="1" xfId="0" applyNumberFormat="1" applyFont="1" applyFill="1" applyBorder="1" applyAlignment="1">
      <alignment horizontal="center" vertical="center"/>
    </xf>
    <xf numFmtId="10" fontId="5" fillId="0" borderId="1" xfId="0" applyNumberFormat="1" applyFont="1" applyBorder="1" applyAlignment="1">
      <alignment horizontal="center" vertical="center"/>
    </xf>
    <xf numFmtId="166" fontId="1" fillId="0" borderId="0" xfId="0" applyNumberFormat="1" applyFont="1"/>
    <xf numFmtId="0" fontId="5" fillId="0" borderId="1" xfId="0" applyFont="1" applyBorder="1" applyAlignment="1">
      <alignment horizontal="center"/>
    </xf>
    <xf numFmtId="3" fontId="8" fillId="0" borderId="1" xfId="0" applyNumberFormat="1" applyFont="1" applyBorder="1" applyAlignment="1">
      <alignment horizontal="center" vertical="center"/>
    </xf>
    <xf numFmtId="166" fontId="8" fillId="0" borderId="1" xfId="0" applyNumberFormat="1" applyFont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 wrapText="1"/>
    </xf>
    <xf numFmtId="166" fontId="5" fillId="0" borderId="0" xfId="0" applyNumberFormat="1" applyFont="1" applyAlignment="1">
      <alignment horizontal="center"/>
    </xf>
    <xf numFmtId="0" fontId="5" fillId="0" borderId="0" xfId="0" applyFont="1" applyAlignment="1">
      <alignment horizontal="center"/>
    </xf>
    <xf numFmtId="9" fontId="1" fillId="0" borderId="0" xfId="2" applyFont="1"/>
    <xf numFmtId="3" fontId="8" fillId="3" borderId="1" xfId="0" applyNumberFormat="1" applyFont="1" applyFill="1" applyBorder="1" applyAlignment="1">
      <alignment horizontal="center" vertical="center"/>
    </xf>
    <xf numFmtId="9" fontId="8" fillId="0" borderId="1" xfId="2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166" fontId="8" fillId="3" borderId="1" xfId="0" applyNumberFormat="1" applyFont="1" applyFill="1" applyBorder="1" applyAlignment="1">
      <alignment horizontal="center" vertical="center"/>
    </xf>
    <xf numFmtId="10" fontId="5" fillId="0" borderId="1" xfId="2" applyNumberFormat="1" applyFont="1" applyBorder="1" applyAlignment="1">
      <alignment horizontal="center" vertical="center"/>
    </xf>
    <xf numFmtId="0" fontId="2" fillId="5" borderId="5" xfId="0" applyFont="1" applyFill="1" applyBorder="1" applyAlignment="1">
      <alignment vertical="center"/>
    </xf>
    <xf numFmtId="0" fontId="2" fillId="5" borderId="2" xfId="0" applyFont="1" applyFill="1" applyBorder="1" applyAlignment="1">
      <alignment vertical="center"/>
    </xf>
    <xf numFmtId="0" fontId="9" fillId="5" borderId="7" xfId="0" applyFont="1" applyFill="1" applyBorder="1"/>
    <xf numFmtId="0" fontId="2" fillId="4" borderId="2" xfId="0" applyFont="1" applyFill="1" applyBorder="1" applyAlignment="1">
      <alignment vertical="center"/>
    </xf>
    <xf numFmtId="0" fontId="2" fillId="4" borderId="5" xfId="0" applyFont="1" applyFill="1" applyBorder="1" applyAlignment="1">
      <alignment vertical="center"/>
    </xf>
    <xf numFmtId="0" fontId="10" fillId="4" borderId="5" xfId="0" applyFont="1" applyFill="1" applyBorder="1" applyAlignment="1">
      <alignment vertical="center"/>
    </xf>
    <xf numFmtId="0" fontId="10" fillId="4" borderId="7" xfId="0" applyFont="1" applyFill="1" applyBorder="1" applyAlignment="1">
      <alignment vertical="center"/>
    </xf>
    <xf numFmtId="0" fontId="2" fillId="5" borderId="8" xfId="0" applyFont="1" applyFill="1" applyBorder="1" applyAlignment="1">
      <alignment horizontal="center" vertical="center"/>
    </xf>
    <xf numFmtId="0" fontId="2" fillId="5" borderId="9" xfId="0" applyFont="1" applyFill="1" applyBorder="1" applyAlignment="1">
      <alignment horizontal="center" vertical="center"/>
    </xf>
    <xf numFmtId="0" fontId="2" fillId="4" borderId="8" xfId="0" applyFont="1" applyFill="1" applyBorder="1" applyAlignment="1">
      <alignment horizontal="center" vertical="center"/>
    </xf>
    <xf numFmtId="0" fontId="2" fillId="4" borderId="9" xfId="0" applyFont="1" applyFill="1" applyBorder="1" applyAlignment="1">
      <alignment horizontal="center" vertical="center"/>
    </xf>
    <xf numFmtId="0" fontId="11" fillId="4" borderId="8" xfId="0" applyFont="1" applyFill="1" applyBorder="1" applyAlignment="1">
      <alignment horizontal="center" vertical="center"/>
    </xf>
    <xf numFmtId="0" fontId="11" fillId="4" borderId="9" xfId="0" applyFont="1" applyFill="1" applyBorder="1" applyAlignment="1">
      <alignment horizontal="center" vertical="center"/>
    </xf>
    <xf numFmtId="0" fontId="10" fillId="4" borderId="8" xfId="0" applyFont="1" applyFill="1" applyBorder="1" applyAlignment="1">
      <alignment vertical="center"/>
    </xf>
    <xf numFmtId="0" fontId="2" fillId="4" borderId="8" xfId="0" applyFont="1" applyFill="1" applyBorder="1" applyAlignment="1">
      <alignment vertical="center"/>
    </xf>
    <xf numFmtId="0" fontId="2" fillId="5" borderId="8" xfId="0" applyFont="1" applyFill="1" applyBorder="1" applyAlignment="1">
      <alignment vertical="center"/>
    </xf>
    <xf numFmtId="0" fontId="2" fillId="5" borderId="9" xfId="0" applyFont="1" applyFill="1" applyBorder="1" applyAlignment="1">
      <alignment vertical="center"/>
    </xf>
    <xf numFmtId="166" fontId="5" fillId="0" borderId="0" xfId="0" applyNumberFormat="1" applyFont="1" applyBorder="1" applyAlignment="1">
      <alignment horizontal="center" vertical="center"/>
    </xf>
    <xf numFmtId="10" fontId="5" fillId="2" borderId="1" xfId="2" applyNumberFormat="1" applyFont="1" applyFill="1" applyBorder="1" applyAlignment="1">
      <alignment horizontal="center" vertical="center"/>
    </xf>
    <xf numFmtId="165" fontId="0" fillId="0" borderId="0" xfId="0" applyNumberFormat="1" applyBorder="1" applyAlignment="1">
      <alignment horizontal="center" vertical="center"/>
    </xf>
    <xf numFmtId="3" fontId="5" fillId="0" borderId="0" xfId="0" applyNumberFormat="1" applyFont="1"/>
    <xf numFmtId="166" fontId="1" fillId="0" borderId="1" xfId="0" applyNumberFormat="1" applyFont="1" applyBorder="1" applyAlignment="1">
      <alignment horizontal="center" vertical="center"/>
    </xf>
    <xf numFmtId="9" fontId="1" fillId="0" borderId="1" xfId="0" applyNumberFormat="1" applyFont="1" applyBorder="1" applyAlignment="1">
      <alignment horizontal="center" vertical="center"/>
    </xf>
    <xf numFmtId="9" fontId="1" fillId="0" borderId="0" xfId="0" applyNumberFormat="1" applyFont="1" applyAlignment="1">
      <alignment horizontal="center"/>
    </xf>
    <xf numFmtId="0" fontId="6" fillId="3" borderId="1" xfId="0" applyFont="1" applyFill="1" applyBorder="1" applyAlignment="1">
      <alignment horizontal="center" vertical="center" wrapText="1"/>
    </xf>
    <xf numFmtId="0" fontId="4" fillId="5" borderId="14" xfId="0" applyFont="1" applyFill="1" applyBorder="1" applyAlignment="1">
      <alignment vertical="center"/>
    </xf>
    <xf numFmtId="0" fontId="4" fillId="5" borderId="17" xfId="0" applyFont="1" applyFill="1" applyBorder="1" applyAlignment="1">
      <alignment vertical="center"/>
    </xf>
    <xf numFmtId="0" fontId="9" fillId="5" borderId="17" xfId="0" applyFont="1" applyFill="1" applyBorder="1"/>
    <xf numFmtId="0" fontId="5" fillId="0" borderId="20" xfId="0" applyFont="1" applyBorder="1" applyAlignment="1">
      <alignment horizontal="center" vertical="center"/>
    </xf>
    <xf numFmtId="10" fontId="5" fillId="0" borderId="21" xfId="0" applyNumberFormat="1" applyFont="1" applyBorder="1" applyAlignment="1">
      <alignment horizontal="center" vertical="center"/>
    </xf>
    <xf numFmtId="3" fontId="5" fillId="0" borderId="23" xfId="0" applyNumberFormat="1" applyFont="1" applyBorder="1" applyAlignment="1">
      <alignment horizontal="center" vertical="center"/>
    </xf>
    <xf numFmtId="3" fontId="5" fillId="3" borderId="23" xfId="0" applyNumberFormat="1" applyFont="1" applyFill="1" applyBorder="1" applyAlignment="1">
      <alignment horizontal="center" vertical="center"/>
    </xf>
    <xf numFmtId="10" fontId="1" fillId="0" borderId="26" xfId="0" applyNumberFormat="1" applyFont="1" applyBorder="1" applyAlignment="1">
      <alignment horizontal="center" vertical="center"/>
    </xf>
    <xf numFmtId="0" fontId="2" fillId="5" borderId="14" xfId="0" applyFont="1" applyFill="1" applyBorder="1" applyAlignment="1">
      <alignment vertical="center"/>
    </xf>
    <xf numFmtId="0" fontId="2" fillId="5" borderId="17" xfId="0" applyFont="1" applyFill="1" applyBorder="1" applyAlignment="1">
      <alignment vertical="center"/>
    </xf>
    <xf numFmtId="0" fontId="3" fillId="0" borderId="22" xfId="0" applyFont="1" applyBorder="1" applyAlignment="1">
      <alignment horizontal="center" vertical="center"/>
    </xf>
    <xf numFmtId="0" fontId="5" fillId="0" borderId="23" xfId="0" applyFont="1" applyBorder="1" applyAlignment="1">
      <alignment horizontal="center" vertical="center"/>
    </xf>
    <xf numFmtId="0" fontId="5" fillId="0" borderId="26" xfId="0" applyFont="1" applyBorder="1" applyAlignment="1">
      <alignment horizontal="center" vertical="center"/>
    </xf>
    <xf numFmtId="0" fontId="10" fillId="4" borderId="30" xfId="0" applyFont="1" applyFill="1" applyBorder="1" applyAlignment="1">
      <alignment vertical="center"/>
    </xf>
    <xf numFmtId="0" fontId="2" fillId="4" borderId="19" xfId="0" applyFont="1" applyFill="1" applyBorder="1" applyAlignment="1">
      <alignment vertical="center"/>
    </xf>
    <xf numFmtId="0" fontId="5" fillId="0" borderId="20" xfId="0" applyFont="1" applyBorder="1"/>
    <xf numFmtId="167" fontId="5" fillId="0" borderId="21" xfId="2" applyNumberFormat="1" applyFont="1" applyBorder="1" applyAlignment="1">
      <alignment horizontal="center" vertical="center"/>
    </xf>
    <xf numFmtId="1" fontId="5" fillId="0" borderId="1" xfId="0" applyNumberFormat="1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165" fontId="14" fillId="0" borderId="1" xfId="1" applyNumberFormat="1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/>
    </xf>
    <xf numFmtId="3" fontId="3" fillId="0" borderId="1" xfId="0" applyNumberFormat="1" applyFont="1" applyBorder="1" applyAlignment="1">
      <alignment horizontal="center" vertical="center"/>
    </xf>
    <xf numFmtId="9" fontId="1" fillId="0" borderId="1" xfId="2" applyFont="1" applyBorder="1" applyAlignment="1">
      <alignment horizontal="center" vertical="center"/>
    </xf>
    <xf numFmtId="165" fontId="14" fillId="0" borderId="1" xfId="0" applyNumberFormat="1" applyFont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 wrapText="1"/>
    </xf>
    <xf numFmtId="0" fontId="1" fillId="2" borderId="0" xfId="0" applyFont="1" applyFill="1"/>
    <xf numFmtId="3" fontId="1" fillId="0" borderId="23" xfId="0" applyNumberFormat="1" applyFont="1" applyBorder="1" applyAlignment="1">
      <alignment horizontal="center" vertical="center"/>
    </xf>
    <xf numFmtId="10" fontId="1" fillId="0" borderId="0" xfId="0" applyNumberFormat="1" applyFont="1"/>
    <xf numFmtId="0" fontId="1" fillId="0" borderId="31" xfId="0" applyFont="1" applyBorder="1" applyAlignment="1">
      <alignment horizontal="center" vertical="center"/>
    </xf>
    <xf numFmtId="0" fontId="5" fillId="0" borderId="32" xfId="0" applyFont="1" applyBorder="1"/>
    <xf numFmtId="3" fontId="5" fillId="0" borderId="31" xfId="0" applyNumberFormat="1" applyFont="1" applyBorder="1" applyAlignment="1">
      <alignment horizontal="center" vertical="center"/>
    </xf>
    <xf numFmtId="167" fontId="5" fillId="0" borderId="33" xfId="2" applyNumberFormat="1" applyFont="1" applyBorder="1" applyAlignment="1">
      <alignment horizontal="center" vertical="center"/>
    </xf>
    <xf numFmtId="167" fontId="1" fillId="0" borderId="26" xfId="2" applyNumberFormat="1" applyFont="1" applyBorder="1" applyAlignment="1">
      <alignment horizontal="center" vertical="center"/>
    </xf>
    <xf numFmtId="0" fontId="16" fillId="3" borderId="1" xfId="0" applyFont="1" applyFill="1" applyBorder="1" applyAlignment="1">
      <alignment horizontal="center" vertical="center" wrapText="1"/>
    </xf>
    <xf numFmtId="165" fontId="15" fillId="0" borderId="1" xfId="1" applyNumberFormat="1" applyFont="1" applyBorder="1" applyAlignment="1">
      <alignment horizontal="center" vertical="center"/>
    </xf>
    <xf numFmtId="0" fontId="15" fillId="0" borderId="20" xfId="0" applyFont="1" applyBorder="1" applyAlignment="1">
      <alignment horizontal="center" vertical="center"/>
    </xf>
    <xf numFmtId="0" fontId="14" fillId="2" borderId="1" xfId="0" applyFont="1" applyFill="1" applyBorder="1" applyAlignment="1">
      <alignment horizontal="center" vertical="center"/>
    </xf>
    <xf numFmtId="165" fontId="15" fillId="0" borderId="23" xfId="1" applyNumberFormat="1" applyFont="1" applyBorder="1" applyAlignment="1">
      <alignment horizontal="center" vertical="center"/>
    </xf>
    <xf numFmtId="2" fontId="15" fillId="0" borderId="21" xfId="1" applyNumberFormat="1" applyFont="1" applyBorder="1" applyAlignment="1">
      <alignment horizontal="center" vertical="center"/>
    </xf>
    <xf numFmtId="3" fontId="8" fillId="0" borderId="1" xfId="0" applyNumberFormat="1" applyFont="1" applyBorder="1"/>
    <xf numFmtId="10" fontId="8" fillId="0" borderId="1" xfId="0" applyNumberFormat="1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165" fontId="8" fillId="0" borderId="11" xfId="0" applyNumberFormat="1" applyFont="1" applyBorder="1" applyAlignment="1">
      <alignment horizontal="center" vertical="center"/>
    </xf>
    <xf numFmtId="9" fontId="17" fillId="0" borderId="1" xfId="2" applyFont="1" applyBorder="1" applyAlignment="1">
      <alignment horizontal="center" vertical="center"/>
    </xf>
    <xf numFmtId="0" fontId="18" fillId="0" borderId="1" xfId="0" applyFont="1" applyBorder="1" applyAlignment="1">
      <alignment horizontal="center" vertical="center"/>
    </xf>
    <xf numFmtId="165" fontId="18" fillId="0" borderId="1" xfId="1" applyNumberFormat="1" applyFont="1" applyBorder="1" applyAlignment="1">
      <alignment horizontal="center" vertical="center"/>
    </xf>
    <xf numFmtId="0" fontId="17" fillId="0" borderId="0" xfId="0" applyFont="1"/>
    <xf numFmtId="0" fontId="5" fillId="0" borderId="31" xfId="0" applyFont="1" applyBorder="1" applyAlignment="1">
      <alignment horizontal="center"/>
    </xf>
    <xf numFmtId="165" fontId="18" fillId="0" borderId="1" xfId="0" applyNumberFormat="1" applyFont="1" applyBorder="1" applyAlignment="1">
      <alignment horizontal="center" vertical="center"/>
    </xf>
    <xf numFmtId="0" fontId="15" fillId="0" borderId="21" xfId="2" applyNumberFormat="1" applyFont="1" applyBorder="1" applyAlignment="1">
      <alignment horizontal="center" vertical="center"/>
    </xf>
    <xf numFmtId="0" fontId="15" fillId="0" borderId="21" xfId="1" applyNumberFormat="1" applyFont="1" applyBorder="1" applyAlignment="1">
      <alignment horizontal="center" vertical="center"/>
    </xf>
    <xf numFmtId="2" fontId="15" fillId="0" borderId="26" xfId="1" applyNumberFormat="1" applyFont="1" applyBorder="1" applyAlignment="1">
      <alignment horizontal="center" vertical="center"/>
    </xf>
    <xf numFmtId="165" fontId="1" fillId="0" borderId="11" xfId="0" applyNumberFormat="1" applyFont="1" applyBorder="1" applyAlignment="1">
      <alignment vertical="center"/>
    </xf>
    <xf numFmtId="0" fontId="5" fillId="0" borderId="1" xfId="0" applyFont="1" applyBorder="1" applyAlignment="1">
      <alignment vertical="center"/>
    </xf>
    <xf numFmtId="0" fontId="8" fillId="0" borderId="1" xfId="0" applyFont="1" applyBorder="1" applyAlignment="1">
      <alignment vertical="center"/>
    </xf>
    <xf numFmtId="0" fontId="4" fillId="5" borderId="15" xfId="0" applyFont="1" applyFill="1" applyBorder="1" applyAlignment="1">
      <alignment horizontal="center" vertical="center"/>
    </xf>
    <xf numFmtId="0" fontId="4" fillId="5" borderId="16" xfId="0" applyFont="1" applyFill="1" applyBorder="1" applyAlignment="1">
      <alignment horizontal="center" vertical="center"/>
    </xf>
    <xf numFmtId="0" fontId="5" fillId="3" borderId="22" xfId="0" applyFont="1" applyFill="1" applyBorder="1" applyAlignment="1">
      <alignment horizontal="center" vertical="center"/>
    </xf>
    <xf numFmtId="0" fontId="5" fillId="3" borderId="23" xfId="0" applyFont="1" applyFill="1" applyBorder="1" applyAlignment="1">
      <alignment horizontal="center" vertical="center"/>
    </xf>
    <xf numFmtId="3" fontId="1" fillId="3" borderId="24" xfId="0" applyNumberFormat="1" applyFont="1" applyFill="1" applyBorder="1" applyAlignment="1">
      <alignment horizontal="center" vertical="center"/>
    </xf>
    <xf numFmtId="3" fontId="5" fillId="3" borderId="25" xfId="0" applyNumberFormat="1" applyFont="1" applyFill="1" applyBorder="1" applyAlignment="1">
      <alignment horizontal="center" vertical="center"/>
    </xf>
    <xf numFmtId="0" fontId="4" fillId="5" borderId="0" xfId="0" applyFont="1" applyFill="1" applyBorder="1" applyAlignment="1">
      <alignment horizontal="center" vertical="center"/>
    </xf>
    <xf numFmtId="0" fontId="4" fillId="5" borderId="18" xfId="0" applyFont="1" applyFill="1" applyBorder="1" applyAlignment="1">
      <alignment horizontal="center" vertical="center"/>
    </xf>
    <xf numFmtId="0" fontId="4" fillId="5" borderId="8" xfId="0" applyFont="1" applyFill="1" applyBorder="1" applyAlignment="1">
      <alignment horizontal="center" vertical="center"/>
    </xf>
    <xf numFmtId="0" fontId="4" fillId="5" borderId="19" xfId="0" applyFont="1" applyFill="1" applyBorder="1" applyAlignment="1">
      <alignment horizontal="center" vertical="center"/>
    </xf>
    <xf numFmtId="0" fontId="6" fillId="3" borderId="20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6" fillId="3" borderId="21" xfId="0" applyFont="1" applyFill="1" applyBorder="1" applyAlignment="1">
      <alignment horizontal="center" vertical="center" wrapText="1"/>
    </xf>
    <xf numFmtId="0" fontId="6" fillId="3" borderId="21" xfId="0" applyFont="1" applyFill="1" applyBorder="1" applyAlignment="1">
      <alignment horizontal="center" vertical="center"/>
    </xf>
    <xf numFmtId="0" fontId="2" fillId="5" borderId="15" xfId="0" applyFont="1" applyFill="1" applyBorder="1" applyAlignment="1">
      <alignment horizontal="center" vertical="center"/>
    </xf>
    <xf numFmtId="0" fontId="2" fillId="5" borderId="16" xfId="0" applyFont="1" applyFill="1" applyBorder="1" applyAlignment="1">
      <alignment horizontal="center" vertical="center"/>
    </xf>
    <xf numFmtId="0" fontId="2" fillId="5" borderId="0" xfId="0" applyFont="1" applyFill="1" applyBorder="1" applyAlignment="1">
      <alignment horizontal="center" vertical="center"/>
    </xf>
    <xf numFmtId="0" fontId="2" fillId="5" borderId="18" xfId="0" applyFont="1" applyFill="1" applyBorder="1" applyAlignment="1">
      <alignment horizontal="center" vertical="center"/>
    </xf>
    <xf numFmtId="0" fontId="12" fillId="3" borderId="27" xfId="0" applyFont="1" applyFill="1" applyBorder="1" applyAlignment="1">
      <alignment horizontal="center" vertical="center"/>
    </xf>
    <xf numFmtId="0" fontId="12" fillId="3" borderId="20" xfId="0" applyFont="1" applyFill="1" applyBorder="1" applyAlignment="1">
      <alignment horizontal="center" vertical="center"/>
    </xf>
    <xf numFmtId="0" fontId="12" fillId="3" borderId="1" xfId="0" applyFont="1" applyFill="1" applyBorder="1" applyAlignment="1">
      <alignment horizontal="center" vertical="center"/>
    </xf>
    <xf numFmtId="0" fontId="12" fillId="3" borderId="28" xfId="0" applyFont="1" applyFill="1" applyBorder="1" applyAlignment="1">
      <alignment horizontal="center" vertical="center"/>
    </xf>
    <xf numFmtId="0" fontId="12" fillId="3" borderId="21" xfId="0" applyFont="1" applyFill="1" applyBorder="1" applyAlignment="1">
      <alignment horizontal="center" vertical="center"/>
    </xf>
    <xf numFmtId="0" fontId="12" fillId="3" borderId="29" xfId="0" applyFont="1" applyFill="1" applyBorder="1" applyAlignment="1">
      <alignment horizontal="center" vertical="center"/>
    </xf>
    <xf numFmtId="0" fontId="2" fillId="5" borderId="8" xfId="0" applyFont="1" applyFill="1" applyBorder="1" applyAlignment="1">
      <alignment horizontal="center" vertical="center"/>
    </xf>
    <xf numFmtId="0" fontId="2" fillId="5" borderId="19" xfId="0" applyFont="1" applyFill="1" applyBorder="1" applyAlignment="1">
      <alignment horizontal="center" vertical="center"/>
    </xf>
    <xf numFmtId="0" fontId="16" fillId="3" borderId="1" xfId="0" applyFont="1" applyFill="1" applyBorder="1" applyAlignment="1">
      <alignment horizontal="center" vertical="center" wrapText="1"/>
    </xf>
    <xf numFmtId="0" fontId="16" fillId="3" borderId="20" xfId="0" applyFont="1" applyFill="1" applyBorder="1" applyAlignment="1">
      <alignment horizontal="center" vertical="center"/>
    </xf>
    <xf numFmtId="0" fontId="16" fillId="3" borderId="1" xfId="0" applyFont="1" applyFill="1" applyBorder="1" applyAlignment="1">
      <alignment horizontal="center" vertical="center"/>
    </xf>
    <xf numFmtId="0" fontId="3" fillId="0" borderId="34" xfId="0" applyFont="1" applyBorder="1" applyAlignment="1">
      <alignment horizontal="center" vertical="center" wrapText="1"/>
    </xf>
    <xf numFmtId="0" fontId="3" fillId="0" borderId="35" xfId="0" applyFont="1" applyBorder="1" applyAlignment="1">
      <alignment horizontal="center" vertical="center" wrapText="1"/>
    </xf>
    <xf numFmtId="0" fontId="3" fillId="0" borderId="25" xfId="0" applyFont="1" applyBorder="1" applyAlignment="1">
      <alignment horizontal="center" vertical="center" wrapText="1"/>
    </xf>
    <xf numFmtId="0" fontId="16" fillId="3" borderId="21" xfId="0" applyFont="1" applyFill="1" applyBorder="1" applyAlignment="1">
      <alignment horizontal="center" vertical="center" wrapText="1"/>
    </xf>
    <xf numFmtId="0" fontId="16" fillId="3" borderId="21" xfId="0" applyFont="1" applyFill="1" applyBorder="1" applyAlignment="1">
      <alignment horizontal="center" vertical="center"/>
    </xf>
    <xf numFmtId="0" fontId="12" fillId="3" borderId="13" xfId="0" applyFont="1" applyFill="1" applyBorder="1" applyAlignment="1">
      <alignment horizontal="center" vertical="center" wrapText="1"/>
    </xf>
    <xf numFmtId="0" fontId="12" fillId="3" borderId="1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/>
    </xf>
    <xf numFmtId="0" fontId="2" fillId="5" borderId="4" xfId="0" applyFont="1" applyFill="1" applyBorder="1" applyAlignment="1">
      <alignment horizontal="center" vertical="center"/>
    </xf>
    <xf numFmtId="0" fontId="2" fillId="5" borderId="6" xfId="0" applyFont="1" applyFill="1" applyBorder="1" applyAlignment="1">
      <alignment horizontal="center" vertical="center"/>
    </xf>
    <xf numFmtId="0" fontId="2" fillId="5" borderId="9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 wrapText="1"/>
    </xf>
    <xf numFmtId="0" fontId="8" fillId="0" borderId="10" xfId="0" applyFont="1" applyBorder="1" applyAlignment="1">
      <alignment horizontal="center" wrapText="1"/>
    </xf>
    <xf numFmtId="0" fontId="8" fillId="0" borderId="12" xfId="0" applyFont="1" applyBorder="1" applyAlignment="1">
      <alignment horizontal="center" wrapText="1"/>
    </xf>
    <xf numFmtId="0" fontId="8" fillId="0" borderId="11" xfId="0" applyFont="1" applyBorder="1" applyAlignment="1">
      <alignment horizontal="center" wrapText="1"/>
    </xf>
    <xf numFmtId="0" fontId="2" fillId="5" borderId="2" xfId="0" applyFont="1" applyFill="1" applyBorder="1" applyAlignment="1">
      <alignment horizontal="center" vertical="center"/>
    </xf>
    <xf numFmtId="0" fontId="2" fillId="5" borderId="5" xfId="0" applyFont="1" applyFill="1" applyBorder="1" applyAlignment="1">
      <alignment horizontal="center" vertical="center"/>
    </xf>
    <xf numFmtId="0" fontId="2" fillId="5" borderId="7" xfId="0" applyFont="1" applyFill="1" applyBorder="1" applyAlignment="1">
      <alignment horizontal="center" vertical="center"/>
    </xf>
    <xf numFmtId="0" fontId="8" fillId="0" borderId="10" xfId="0" applyFont="1" applyBorder="1" applyAlignment="1">
      <alignment horizontal="center"/>
    </xf>
    <xf numFmtId="0" fontId="8" fillId="0" borderId="11" xfId="0" applyFont="1" applyBorder="1" applyAlignment="1">
      <alignment horizontal="center"/>
    </xf>
    <xf numFmtId="0" fontId="2" fillId="4" borderId="2" xfId="0" applyFont="1" applyFill="1" applyBorder="1" applyAlignment="1">
      <alignment horizontal="center" vertical="center"/>
    </xf>
    <xf numFmtId="0" fontId="2" fillId="4" borderId="3" xfId="0" applyFont="1" applyFill="1" applyBorder="1" applyAlignment="1">
      <alignment horizontal="center" vertical="center"/>
    </xf>
    <xf numFmtId="0" fontId="2" fillId="4" borderId="4" xfId="0" applyFont="1" applyFill="1" applyBorder="1" applyAlignment="1">
      <alignment horizontal="center" vertical="center"/>
    </xf>
    <xf numFmtId="0" fontId="2" fillId="4" borderId="5" xfId="0" applyFont="1" applyFill="1" applyBorder="1" applyAlignment="1">
      <alignment horizontal="center" vertical="center"/>
    </xf>
    <xf numFmtId="0" fontId="2" fillId="4" borderId="0" xfId="0" applyFont="1" applyFill="1" applyBorder="1" applyAlignment="1">
      <alignment horizontal="center" vertical="center"/>
    </xf>
    <xf numFmtId="0" fontId="2" fillId="4" borderId="6" xfId="0" applyFont="1" applyFill="1" applyBorder="1" applyAlignment="1">
      <alignment horizontal="center" vertical="center"/>
    </xf>
    <xf numFmtId="0" fontId="2" fillId="4" borderId="7" xfId="0" applyFont="1" applyFill="1" applyBorder="1" applyAlignment="1">
      <alignment horizontal="center" vertical="center"/>
    </xf>
    <xf numFmtId="0" fontId="2" fillId="4" borderId="8" xfId="0" applyFont="1" applyFill="1" applyBorder="1" applyAlignment="1">
      <alignment horizontal="center" vertical="center"/>
    </xf>
    <xf numFmtId="0" fontId="2" fillId="4" borderId="9" xfId="0" applyFont="1" applyFill="1" applyBorder="1" applyAlignment="1">
      <alignment horizontal="center" vertical="center"/>
    </xf>
    <xf numFmtId="0" fontId="6" fillId="3" borderId="10" xfId="0" applyFont="1" applyFill="1" applyBorder="1" applyAlignment="1">
      <alignment horizontal="center" vertical="center"/>
    </xf>
    <xf numFmtId="0" fontId="6" fillId="3" borderId="12" xfId="0" applyFont="1" applyFill="1" applyBorder="1" applyAlignment="1">
      <alignment horizontal="center" vertical="center"/>
    </xf>
    <xf numFmtId="0" fontId="9" fillId="0" borderId="3" xfId="0" applyFont="1" applyBorder="1" applyAlignment="1">
      <alignment horizontal="right" vertical="center" readingOrder="2"/>
    </xf>
    <xf numFmtId="0" fontId="9" fillId="0" borderId="0" xfId="0" applyFont="1" applyAlignment="1">
      <alignment horizontal="right" vertical="center" readingOrder="2"/>
    </xf>
    <xf numFmtId="0" fontId="5" fillId="0" borderId="1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11" fillId="4" borderId="0" xfId="0" applyFont="1" applyFill="1" applyBorder="1" applyAlignment="1">
      <alignment horizontal="center" vertical="center"/>
    </xf>
    <xf numFmtId="0" fontId="11" fillId="4" borderId="6" xfId="0" applyFont="1" applyFill="1" applyBorder="1" applyAlignment="1">
      <alignment horizontal="center" vertical="center"/>
    </xf>
    <xf numFmtId="0" fontId="11" fillId="4" borderId="8" xfId="0" applyFont="1" applyFill="1" applyBorder="1" applyAlignment="1">
      <alignment horizontal="center" vertical="center"/>
    </xf>
    <xf numFmtId="0" fontId="11" fillId="4" borderId="9" xfId="0" applyFont="1" applyFill="1" applyBorder="1" applyAlignment="1">
      <alignment horizontal="center" vertical="center"/>
    </xf>
    <xf numFmtId="0" fontId="2" fillId="4" borderId="14" xfId="0" applyFont="1" applyFill="1" applyBorder="1" applyAlignment="1">
      <alignment horizontal="center" vertical="center" wrapText="1"/>
    </xf>
    <xf numFmtId="0" fontId="2" fillId="4" borderId="15" xfId="0" applyFont="1" applyFill="1" applyBorder="1" applyAlignment="1">
      <alignment horizontal="center" vertical="center" wrapText="1"/>
    </xf>
    <xf numFmtId="0" fontId="2" fillId="4" borderId="16" xfId="0" applyFont="1" applyFill="1" applyBorder="1" applyAlignment="1">
      <alignment horizontal="center" vertical="center" wrapText="1"/>
    </xf>
    <xf numFmtId="0" fontId="2" fillId="4" borderId="17" xfId="0" applyFont="1" applyFill="1" applyBorder="1" applyAlignment="1">
      <alignment horizontal="center" vertical="center" wrapText="1"/>
    </xf>
    <xf numFmtId="0" fontId="2" fillId="4" borderId="0" xfId="0" applyFont="1" applyFill="1" applyBorder="1" applyAlignment="1">
      <alignment horizontal="center" vertical="center" wrapText="1"/>
    </xf>
    <xf numFmtId="0" fontId="2" fillId="4" borderId="18" xfId="0" applyFont="1" applyFill="1" applyBorder="1" applyAlignment="1">
      <alignment horizontal="center" vertical="center" wrapText="1"/>
    </xf>
    <xf numFmtId="0" fontId="2" fillId="4" borderId="30" xfId="0" applyFont="1" applyFill="1" applyBorder="1" applyAlignment="1">
      <alignment horizontal="center" vertical="center"/>
    </xf>
    <xf numFmtId="0" fontId="2" fillId="4" borderId="19" xfId="0" applyFont="1" applyFill="1" applyBorder="1" applyAlignment="1">
      <alignment horizontal="center" vertical="center"/>
    </xf>
    <xf numFmtId="0" fontId="9" fillId="0" borderId="0" xfId="0" applyFont="1" applyBorder="1" applyAlignment="1">
      <alignment horizontal="right" readingOrder="2"/>
    </xf>
    <xf numFmtId="0" fontId="1" fillId="0" borderId="34" xfId="0" applyFont="1" applyBorder="1" applyAlignment="1">
      <alignment horizontal="center" wrapText="1"/>
    </xf>
    <xf numFmtId="0" fontId="1" fillId="0" borderId="25" xfId="0" applyFont="1" applyBorder="1" applyAlignment="1">
      <alignment horizontal="center" wrapText="1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2" tint="-9.9978637043366805E-2"/>
    <pageSetUpPr fitToPage="1"/>
  </sheetPr>
  <dimension ref="B1:N21"/>
  <sheetViews>
    <sheetView rightToLeft="1" view="pageBreakPreview" topLeftCell="A2" zoomScale="80" zoomScaleNormal="90" zoomScaleSheetLayoutView="80" workbookViewId="0">
      <selection activeCell="C12" sqref="C12"/>
    </sheetView>
  </sheetViews>
  <sheetFormatPr defaultRowHeight="18.75" x14ac:dyDescent="0.45"/>
  <cols>
    <col min="1" max="1" width="9.140625" style="1"/>
    <col min="2" max="2" width="27.85546875" style="1" bestFit="1" customWidth="1"/>
    <col min="3" max="3" width="14.85546875" style="1" customWidth="1"/>
    <col min="4" max="4" width="18.42578125" style="1" bestFit="1" customWidth="1"/>
    <col min="5" max="5" width="17.85546875" style="1" customWidth="1"/>
    <col min="6" max="6" width="10.85546875" style="1" bestFit="1" customWidth="1"/>
    <col min="7" max="7" width="16.28515625" style="1" bestFit="1" customWidth="1"/>
    <col min="8" max="8" width="10.5703125" style="1" bestFit="1" customWidth="1"/>
    <col min="9" max="9" width="15.28515625" style="1" bestFit="1" customWidth="1"/>
    <col min="10" max="10" width="19.140625" style="1" bestFit="1" customWidth="1"/>
    <col min="11" max="11" width="10.5703125" style="1" customWidth="1"/>
    <col min="12" max="12" width="17.28515625" style="1" bestFit="1" customWidth="1"/>
    <col min="13" max="13" width="18.140625" style="1" bestFit="1" customWidth="1"/>
    <col min="14" max="14" width="14.42578125" style="1" customWidth="1"/>
    <col min="15" max="15" width="9.140625" style="1" customWidth="1"/>
    <col min="16" max="16384" width="9.140625" style="1"/>
  </cols>
  <sheetData>
    <row r="1" spans="2:14" ht="26.25" x14ac:dyDescent="0.45">
      <c r="B1" s="55"/>
      <c r="C1" s="112" t="s">
        <v>0</v>
      </c>
      <c r="D1" s="112"/>
      <c r="E1" s="112"/>
      <c r="F1" s="112"/>
      <c r="G1" s="112"/>
      <c r="H1" s="112"/>
      <c r="I1" s="112"/>
      <c r="J1" s="112"/>
      <c r="K1" s="112"/>
      <c r="L1" s="112"/>
      <c r="M1" s="112"/>
      <c r="N1" s="113"/>
    </row>
    <row r="2" spans="2:14" ht="26.25" x14ac:dyDescent="0.45">
      <c r="B2" s="56"/>
      <c r="C2" s="118" t="s">
        <v>1</v>
      </c>
      <c r="D2" s="118"/>
      <c r="E2" s="118"/>
      <c r="F2" s="118"/>
      <c r="G2" s="118"/>
      <c r="H2" s="118"/>
      <c r="I2" s="118"/>
      <c r="J2" s="118"/>
      <c r="K2" s="118"/>
      <c r="L2" s="118"/>
      <c r="M2" s="118"/>
      <c r="N2" s="119"/>
    </row>
    <row r="3" spans="2:14" ht="26.25" x14ac:dyDescent="0.45">
      <c r="B3" s="57" t="s">
        <v>86</v>
      </c>
      <c r="C3" s="120" t="s">
        <v>120</v>
      </c>
      <c r="D3" s="120"/>
      <c r="E3" s="120"/>
      <c r="F3" s="120"/>
      <c r="G3" s="120"/>
      <c r="H3" s="120"/>
      <c r="I3" s="120"/>
      <c r="J3" s="120"/>
      <c r="K3" s="120"/>
      <c r="L3" s="120"/>
      <c r="M3" s="120"/>
      <c r="N3" s="121"/>
    </row>
    <row r="4" spans="2:14" ht="24.75" customHeight="1" x14ac:dyDescent="0.45">
      <c r="B4" s="122" t="s">
        <v>2</v>
      </c>
      <c r="C4" s="123" t="s">
        <v>95</v>
      </c>
      <c r="D4" s="123" t="s">
        <v>3</v>
      </c>
      <c r="E4" s="123" t="s">
        <v>3</v>
      </c>
      <c r="F4" s="123" t="s">
        <v>4</v>
      </c>
      <c r="G4" s="123" t="s">
        <v>4</v>
      </c>
      <c r="H4" s="123" t="s">
        <v>4</v>
      </c>
      <c r="I4" s="123" t="s">
        <v>4</v>
      </c>
      <c r="J4" s="123" t="s">
        <v>121</v>
      </c>
      <c r="K4" s="123" t="s">
        <v>5</v>
      </c>
      <c r="L4" s="123" t="s">
        <v>5</v>
      </c>
      <c r="M4" s="123" t="s">
        <v>5</v>
      </c>
      <c r="N4" s="125" t="s">
        <v>5</v>
      </c>
    </row>
    <row r="5" spans="2:14" ht="26.25" customHeight="1" x14ac:dyDescent="0.45">
      <c r="B5" s="122" t="s">
        <v>2</v>
      </c>
      <c r="C5" s="123" t="s">
        <v>6</v>
      </c>
      <c r="D5" s="123" t="s">
        <v>7</v>
      </c>
      <c r="E5" s="123" t="s">
        <v>8</v>
      </c>
      <c r="F5" s="123" t="s">
        <v>9</v>
      </c>
      <c r="G5" s="123" t="s">
        <v>9</v>
      </c>
      <c r="H5" s="123" t="s">
        <v>10</v>
      </c>
      <c r="I5" s="123" t="s">
        <v>10</v>
      </c>
      <c r="J5" s="123" t="s">
        <v>6</v>
      </c>
      <c r="K5" s="123" t="s">
        <v>11</v>
      </c>
      <c r="L5" s="123" t="s">
        <v>7</v>
      </c>
      <c r="M5" s="123" t="s">
        <v>8</v>
      </c>
      <c r="N5" s="124" t="s">
        <v>12</v>
      </c>
    </row>
    <row r="6" spans="2:14" ht="29.25" customHeight="1" x14ac:dyDescent="0.45">
      <c r="B6" s="122" t="s">
        <v>2</v>
      </c>
      <c r="C6" s="123" t="s">
        <v>6</v>
      </c>
      <c r="D6" s="123" t="s">
        <v>7</v>
      </c>
      <c r="E6" s="123" t="s">
        <v>8</v>
      </c>
      <c r="F6" s="123" t="s">
        <v>6</v>
      </c>
      <c r="G6" s="123" t="s">
        <v>7</v>
      </c>
      <c r="H6" s="123" t="s">
        <v>6</v>
      </c>
      <c r="I6" s="123" t="s">
        <v>13</v>
      </c>
      <c r="J6" s="123" t="s">
        <v>6</v>
      </c>
      <c r="K6" s="123" t="s">
        <v>11</v>
      </c>
      <c r="L6" s="123" t="s">
        <v>7</v>
      </c>
      <c r="M6" s="123" t="s">
        <v>8</v>
      </c>
      <c r="N6" s="124" t="s">
        <v>12</v>
      </c>
    </row>
    <row r="7" spans="2:14" ht="32.25" customHeight="1" x14ac:dyDescent="0.45">
      <c r="B7" s="58" t="s">
        <v>18</v>
      </c>
      <c r="C7" s="4">
        <v>33916023</v>
      </c>
      <c r="D7" s="4">
        <v>181089497925</v>
      </c>
      <c r="E7" s="4">
        <v>206535187989.15799</v>
      </c>
      <c r="F7" s="4">
        <v>6223351</v>
      </c>
      <c r="G7" s="4">
        <v>40942396891</v>
      </c>
      <c r="H7" s="4">
        <v>1009428</v>
      </c>
      <c r="I7" s="4">
        <v>6636560136</v>
      </c>
      <c r="J7" s="13">
        <f>C7+F7-H7</f>
        <v>39129946</v>
      </c>
      <c r="K7" s="13">
        <v>6664</v>
      </c>
      <c r="L7" s="4">
        <v>216545106640</v>
      </c>
      <c r="M7" s="4">
        <v>259721519923.02499</v>
      </c>
      <c r="N7" s="59">
        <v>0.62839999999999996</v>
      </c>
    </row>
    <row r="8" spans="2:14" ht="31.5" customHeight="1" x14ac:dyDescent="0.45">
      <c r="B8" s="58" t="s">
        <v>19</v>
      </c>
      <c r="C8" s="4">
        <v>12751068</v>
      </c>
      <c r="D8" s="4">
        <v>64147681682</v>
      </c>
      <c r="E8" s="4">
        <v>70574962713.344803</v>
      </c>
      <c r="F8" s="4">
        <v>8975888</v>
      </c>
      <c r="G8" s="4">
        <v>51370253165</v>
      </c>
      <c r="H8" s="4">
        <v>4322756</v>
      </c>
      <c r="I8" s="4">
        <v>25109961140</v>
      </c>
      <c r="J8" s="13">
        <f t="shared" ref="J8:J12" si="0">C8+F8-H8</f>
        <v>17404200</v>
      </c>
      <c r="K8" s="13">
        <v>4983</v>
      </c>
      <c r="L8" s="4">
        <v>92827223726</v>
      </c>
      <c r="M8" s="4">
        <v>86379095336.886002</v>
      </c>
      <c r="N8" s="59">
        <v>0.20899999999999999</v>
      </c>
    </row>
    <row r="9" spans="2:14" ht="27.75" customHeight="1" x14ac:dyDescent="0.45">
      <c r="B9" s="58" t="s">
        <v>15</v>
      </c>
      <c r="C9" s="4">
        <v>320795</v>
      </c>
      <c r="D9" s="4">
        <v>943294876</v>
      </c>
      <c r="E9" s="4">
        <v>931386306.47424996</v>
      </c>
      <c r="F9" s="4">
        <v>3377240</v>
      </c>
      <c r="G9" s="4">
        <v>9635400128</v>
      </c>
      <c r="H9" s="4">
        <v>1046604</v>
      </c>
      <c r="I9" s="4">
        <v>3066956770</v>
      </c>
      <c r="J9" s="13">
        <f t="shared" si="0"/>
        <v>2651431</v>
      </c>
      <c r="K9" s="13">
        <v>2489</v>
      </c>
      <c r="L9" s="4">
        <v>7491864205</v>
      </c>
      <c r="M9" s="4">
        <v>6573080106.0815897</v>
      </c>
      <c r="N9" s="59">
        <v>1.5900000000000001E-2</v>
      </c>
    </row>
    <row r="10" spans="2:14" ht="32.25" customHeight="1" x14ac:dyDescent="0.45">
      <c r="B10" s="58" t="s">
        <v>96</v>
      </c>
      <c r="C10" s="4">
        <v>1015632</v>
      </c>
      <c r="D10" s="4">
        <v>4241279232</v>
      </c>
      <c r="E10" s="4">
        <v>5684065931.5300798</v>
      </c>
      <c r="F10" s="4">
        <v>0</v>
      </c>
      <c r="G10" s="4">
        <v>0</v>
      </c>
      <c r="H10" s="4">
        <v>0</v>
      </c>
      <c r="I10" s="4">
        <v>0</v>
      </c>
      <c r="J10" s="13">
        <f t="shared" si="0"/>
        <v>1015632</v>
      </c>
      <c r="K10" s="13">
        <v>6182</v>
      </c>
      <c r="L10" s="4">
        <v>4241279232</v>
      </c>
      <c r="M10" s="4">
        <v>6253585262.2742395</v>
      </c>
      <c r="N10" s="59">
        <v>1.5100000000000001E-2</v>
      </c>
    </row>
    <row r="11" spans="2:14" ht="28.5" customHeight="1" x14ac:dyDescent="0.45">
      <c r="B11" s="58" t="s">
        <v>16</v>
      </c>
      <c r="C11" s="4">
        <v>463780</v>
      </c>
      <c r="D11" s="4">
        <v>2645941661</v>
      </c>
      <c r="E11" s="4">
        <v>3610903040.6426001</v>
      </c>
      <c r="F11" s="4">
        <v>383153</v>
      </c>
      <c r="G11" s="4">
        <v>2940289218</v>
      </c>
      <c r="H11" s="4">
        <v>255233</v>
      </c>
      <c r="I11" s="4">
        <v>2108700915</v>
      </c>
      <c r="J11" s="13">
        <f t="shared" si="0"/>
        <v>591700</v>
      </c>
      <c r="K11" s="13">
        <v>7182</v>
      </c>
      <c r="L11" s="4">
        <v>4030410861</v>
      </c>
      <c r="M11" s="4">
        <v>4232633538.2940001</v>
      </c>
      <c r="N11" s="59">
        <v>1.0200000000000001E-2</v>
      </c>
    </row>
    <row r="12" spans="2:14" ht="33.75" customHeight="1" x14ac:dyDescent="0.45">
      <c r="B12" s="58" t="s">
        <v>17</v>
      </c>
      <c r="C12" s="4">
        <v>253010</v>
      </c>
      <c r="D12" s="4">
        <v>2025525358</v>
      </c>
      <c r="E12" s="4">
        <v>2000883891.3940001</v>
      </c>
      <c r="F12" s="4">
        <v>1029129</v>
      </c>
      <c r="G12" s="4">
        <v>8097143234</v>
      </c>
      <c r="H12" s="4">
        <v>791866</v>
      </c>
      <c r="I12" s="4">
        <v>6458330006</v>
      </c>
      <c r="J12" s="13">
        <f t="shared" si="0"/>
        <v>490273</v>
      </c>
      <c r="K12" s="13">
        <v>6640</v>
      </c>
      <c r="L12" s="4">
        <v>3723050296</v>
      </c>
      <c r="M12" s="4">
        <v>3242423623.2472</v>
      </c>
      <c r="N12" s="59">
        <v>7.7999999999999996E-3</v>
      </c>
    </row>
    <row r="13" spans="2:14" ht="36.75" customHeight="1" thickBot="1" x14ac:dyDescent="0.5">
      <c r="B13" s="114" t="s">
        <v>72</v>
      </c>
      <c r="C13" s="115"/>
      <c r="D13" s="60">
        <f>SUM(D7:D12)</f>
        <v>255093220734</v>
      </c>
      <c r="E13" s="83">
        <f>SUM(E7:E12)</f>
        <v>289337389872.5437</v>
      </c>
      <c r="F13" s="61"/>
      <c r="G13" s="83">
        <f>SUM(G7:G12)</f>
        <v>112985482636</v>
      </c>
      <c r="H13" s="61"/>
      <c r="I13" s="60">
        <f>SUM(I7:I12)</f>
        <v>43380508967</v>
      </c>
      <c r="J13" s="116"/>
      <c r="K13" s="117"/>
      <c r="L13" s="83">
        <f>SUM(L7:L12)</f>
        <v>328858934960</v>
      </c>
      <c r="M13" s="83">
        <f>SUM(M7:M12)</f>
        <v>366402337789.80804</v>
      </c>
      <c r="N13" s="62">
        <f>SUM(N7:N12)</f>
        <v>0.88639999999999997</v>
      </c>
    </row>
    <row r="14" spans="2:14" x14ac:dyDescent="0.45">
      <c r="J14" s="11"/>
      <c r="L14" s="10"/>
    </row>
    <row r="15" spans="2:14" x14ac:dyDescent="0.45">
      <c r="E15" s="50"/>
      <c r="I15" s="11"/>
      <c r="J15" s="11"/>
      <c r="K15" s="10"/>
      <c r="M15" s="10"/>
    </row>
    <row r="16" spans="2:14" x14ac:dyDescent="0.45">
      <c r="I16" s="11"/>
      <c r="J16" s="11"/>
    </row>
    <row r="17" spans="9:10" x14ac:dyDescent="0.45">
      <c r="I17" s="11"/>
      <c r="J17" s="11"/>
    </row>
    <row r="18" spans="9:10" x14ac:dyDescent="0.45">
      <c r="I18" s="11"/>
      <c r="J18" s="11"/>
    </row>
    <row r="19" spans="9:10" x14ac:dyDescent="0.45">
      <c r="I19" s="11"/>
      <c r="J19" s="11"/>
    </row>
    <row r="20" spans="9:10" x14ac:dyDescent="0.45">
      <c r="I20" s="11"/>
      <c r="J20" s="12"/>
    </row>
    <row r="21" spans="9:10" x14ac:dyDescent="0.45">
      <c r="I21" s="11"/>
      <c r="J21" s="11"/>
    </row>
  </sheetData>
  <mergeCells count="23">
    <mergeCell ref="M5:M6"/>
    <mergeCell ref="F6"/>
    <mergeCell ref="G6"/>
    <mergeCell ref="F5:G5"/>
    <mergeCell ref="H6"/>
    <mergeCell ref="I6"/>
    <mergeCell ref="H5:I5"/>
    <mergeCell ref="C1:N1"/>
    <mergeCell ref="B13:C13"/>
    <mergeCell ref="J13:K13"/>
    <mergeCell ref="C2:N2"/>
    <mergeCell ref="C3:N3"/>
    <mergeCell ref="B4:B6"/>
    <mergeCell ref="C5:C6"/>
    <mergeCell ref="D5:D6"/>
    <mergeCell ref="E5:E6"/>
    <mergeCell ref="C4:E4"/>
    <mergeCell ref="N5:N6"/>
    <mergeCell ref="J4:N4"/>
    <mergeCell ref="F4:I4"/>
    <mergeCell ref="J5:J6"/>
    <mergeCell ref="K5:K6"/>
    <mergeCell ref="L5:L6"/>
  </mergeCells>
  <pageMargins left="0.7" right="0.7" top="0.75" bottom="0.75" header="0.3" footer="0.3"/>
  <pageSetup paperSize="9" scale="57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J6"/>
  <sheetViews>
    <sheetView rightToLeft="1" view="pageBreakPreview" zoomScale="90" zoomScaleNormal="100" zoomScaleSheetLayoutView="90" workbookViewId="0">
      <selection activeCell="E13" sqref="E13"/>
    </sheetView>
  </sheetViews>
  <sheetFormatPr defaultRowHeight="18.75" x14ac:dyDescent="0.45"/>
  <cols>
    <col min="1" max="1" width="9.140625" style="1"/>
    <col min="2" max="2" width="9.42578125" style="1" bestFit="1" customWidth="1"/>
    <col min="3" max="3" width="12.42578125" style="1" bestFit="1" customWidth="1"/>
    <col min="4" max="4" width="9.5703125" style="1" bestFit="1" customWidth="1"/>
    <col min="5" max="6" width="9.140625" style="1" customWidth="1"/>
    <col min="7" max="7" width="12.42578125" style="1" bestFit="1" customWidth="1"/>
    <col min="8" max="11" width="9.140625" style="1" customWidth="1"/>
    <col min="12" max="16384" width="9.140625" style="1"/>
  </cols>
  <sheetData>
    <row r="1" spans="2:10" ht="24" x14ac:dyDescent="0.45">
      <c r="B1" s="63"/>
      <c r="C1" s="126" t="s">
        <v>0</v>
      </c>
      <c r="D1" s="126"/>
      <c r="E1" s="126"/>
      <c r="F1" s="126"/>
      <c r="G1" s="126"/>
      <c r="H1" s="126"/>
      <c r="I1" s="126"/>
      <c r="J1" s="127"/>
    </row>
    <row r="2" spans="2:10" ht="24" x14ac:dyDescent="0.45">
      <c r="B2" s="64"/>
      <c r="C2" s="128" t="s">
        <v>1</v>
      </c>
      <c r="D2" s="128"/>
      <c r="E2" s="128"/>
      <c r="F2" s="128"/>
      <c r="G2" s="128"/>
      <c r="H2" s="128"/>
      <c r="I2" s="128"/>
      <c r="J2" s="129"/>
    </row>
    <row r="3" spans="2:10" ht="24.75" thickBot="1" x14ac:dyDescent="0.5">
      <c r="B3" s="57" t="s">
        <v>86</v>
      </c>
      <c r="C3" s="128" t="s">
        <v>120</v>
      </c>
      <c r="D3" s="128"/>
      <c r="E3" s="128"/>
      <c r="F3" s="128"/>
      <c r="G3" s="128"/>
      <c r="H3" s="128"/>
      <c r="I3" s="128"/>
      <c r="J3" s="129"/>
    </row>
    <row r="4" spans="2:10" x14ac:dyDescent="0.45">
      <c r="B4" s="130" t="s">
        <v>2</v>
      </c>
      <c r="C4" s="133" t="s">
        <v>95</v>
      </c>
      <c r="D4" s="133" t="s">
        <v>3</v>
      </c>
      <c r="E4" s="133" t="s">
        <v>3</v>
      </c>
      <c r="F4" s="133" t="s">
        <v>3</v>
      </c>
      <c r="G4" s="133" t="s">
        <v>121</v>
      </c>
      <c r="H4" s="133" t="s">
        <v>5</v>
      </c>
      <c r="I4" s="133" t="s">
        <v>5</v>
      </c>
      <c r="J4" s="135" t="s">
        <v>5</v>
      </c>
    </row>
    <row r="5" spans="2:10" x14ac:dyDescent="0.45">
      <c r="B5" s="131" t="s">
        <v>2</v>
      </c>
      <c r="C5" s="132" t="s">
        <v>20</v>
      </c>
      <c r="D5" s="132" t="s">
        <v>21</v>
      </c>
      <c r="E5" s="132" t="s">
        <v>22</v>
      </c>
      <c r="F5" s="132" t="s">
        <v>23</v>
      </c>
      <c r="G5" s="132" t="s">
        <v>20</v>
      </c>
      <c r="H5" s="132" t="s">
        <v>21</v>
      </c>
      <c r="I5" s="132" t="s">
        <v>22</v>
      </c>
      <c r="J5" s="134" t="s">
        <v>23</v>
      </c>
    </row>
    <row r="6" spans="2:10" ht="21.75" customHeight="1" thickBot="1" x14ac:dyDescent="0.5">
      <c r="B6" s="65" t="s">
        <v>84</v>
      </c>
      <c r="C6" s="66">
        <v>0</v>
      </c>
      <c r="D6" s="66">
        <v>0</v>
      </c>
      <c r="E6" s="66">
        <v>0</v>
      </c>
      <c r="F6" s="66">
        <v>0</v>
      </c>
      <c r="G6" s="66">
        <v>0</v>
      </c>
      <c r="H6" s="66">
        <v>0</v>
      </c>
      <c r="I6" s="66">
        <v>0</v>
      </c>
      <c r="J6" s="67">
        <v>0</v>
      </c>
    </row>
  </sheetData>
  <mergeCells count="14">
    <mergeCell ref="C1:J1"/>
    <mergeCell ref="C2:J2"/>
    <mergeCell ref="B4:B5"/>
    <mergeCell ref="C5"/>
    <mergeCell ref="D5"/>
    <mergeCell ref="E5"/>
    <mergeCell ref="F5"/>
    <mergeCell ref="C4:F4"/>
    <mergeCell ref="C3:J3"/>
    <mergeCell ref="G5"/>
    <mergeCell ref="H5"/>
    <mergeCell ref="I5"/>
    <mergeCell ref="J5"/>
    <mergeCell ref="G4:J4"/>
  </mergeCells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W11"/>
  <sheetViews>
    <sheetView rightToLeft="1" view="pageBreakPreview" topLeftCell="A2" zoomScale="70" zoomScaleNormal="100" zoomScaleSheetLayoutView="70" workbookViewId="0">
      <selection activeCell="C10" sqref="C10"/>
    </sheetView>
  </sheetViews>
  <sheetFormatPr defaultRowHeight="35.25" customHeight="1" x14ac:dyDescent="0.45"/>
  <cols>
    <col min="1" max="1" width="9.140625" style="1"/>
    <col min="2" max="2" width="36.85546875" style="1" customWidth="1"/>
    <col min="3" max="3" width="9.7109375" style="1" customWidth="1"/>
    <col min="4" max="4" width="9.140625" style="1" customWidth="1"/>
    <col min="5" max="5" width="15.7109375" style="1" customWidth="1"/>
    <col min="6" max="6" width="16.42578125" style="1" customWidth="1"/>
    <col min="7" max="8" width="9.140625" style="1" customWidth="1"/>
    <col min="9" max="9" width="17.28515625" style="1" bestFit="1" customWidth="1"/>
    <col min="10" max="10" width="22.7109375" style="1" customWidth="1"/>
    <col min="11" max="11" width="26.5703125" style="1" bestFit="1" customWidth="1"/>
    <col min="12" max="12" width="14.5703125" style="1" customWidth="1"/>
    <col min="13" max="13" width="22.7109375" style="1" customWidth="1"/>
    <col min="14" max="14" width="16.28515625" style="1" customWidth="1"/>
    <col min="15" max="15" width="26.5703125" style="1" bestFit="1" customWidth="1"/>
    <col min="16" max="16" width="15.42578125" style="1" customWidth="1"/>
    <col min="17" max="17" width="18" style="1" customWidth="1"/>
    <col min="18" max="18" width="22.42578125" style="1" customWidth="1"/>
    <col min="19" max="19" width="21.28515625" style="1" customWidth="1"/>
    <col min="20" max="20" width="13.140625" style="1" customWidth="1"/>
    <col min="21" max="21" width="9.140625" style="1" customWidth="1"/>
    <col min="22" max="16384" width="9.140625" style="1"/>
  </cols>
  <sheetData>
    <row r="1" spans="2:23" ht="35.25" customHeight="1" x14ac:dyDescent="0.45">
      <c r="B1" s="63"/>
      <c r="C1" s="126" t="s">
        <v>0</v>
      </c>
      <c r="D1" s="126"/>
      <c r="E1" s="126"/>
      <c r="F1" s="126"/>
      <c r="G1" s="126"/>
      <c r="H1" s="126"/>
      <c r="I1" s="126"/>
      <c r="J1" s="126"/>
      <c r="K1" s="126"/>
      <c r="L1" s="126"/>
      <c r="M1" s="126"/>
      <c r="N1" s="126"/>
      <c r="O1" s="126"/>
      <c r="P1" s="126"/>
      <c r="Q1" s="126"/>
      <c r="R1" s="126"/>
      <c r="S1" s="126"/>
      <c r="T1" s="127"/>
    </row>
    <row r="2" spans="2:23" ht="35.25" customHeight="1" x14ac:dyDescent="0.45">
      <c r="B2" s="64"/>
      <c r="C2" s="128" t="s">
        <v>1</v>
      </c>
      <c r="D2" s="128"/>
      <c r="E2" s="128"/>
      <c r="F2" s="128"/>
      <c r="G2" s="128"/>
      <c r="H2" s="128"/>
      <c r="I2" s="128"/>
      <c r="J2" s="128"/>
      <c r="K2" s="128"/>
      <c r="L2" s="128"/>
      <c r="M2" s="128"/>
      <c r="N2" s="128"/>
      <c r="O2" s="128"/>
      <c r="P2" s="128"/>
      <c r="Q2" s="128"/>
      <c r="R2" s="128"/>
      <c r="S2" s="128"/>
      <c r="T2" s="129"/>
    </row>
    <row r="3" spans="2:23" ht="35.25" customHeight="1" x14ac:dyDescent="0.45">
      <c r="B3" s="57" t="s">
        <v>86</v>
      </c>
      <c r="C3" s="136" t="s">
        <v>120</v>
      </c>
      <c r="D3" s="136"/>
      <c r="E3" s="136"/>
      <c r="F3" s="136"/>
      <c r="G3" s="136"/>
      <c r="H3" s="136"/>
      <c r="I3" s="136"/>
      <c r="J3" s="136"/>
      <c r="K3" s="136"/>
      <c r="L3" s="136"/>
      <c r="M3" s="136"/>
      <c r="N3" s="136"/>
      <c r="O3" s="136"/>
      <c r="P3" s="136"/>
      <c r="Q3" s="136"/>
      <c r="R3" s="136"/>
      <c r="S3" s="136"/>
      <c r="T3" s="137"/>
    </row>
    <row r="4" spans="2:23" ht="35.25" customHeight="1" x14ac:dyDescent="0.45">
      <c r="B4" s="139" t="s">
        <v>24</v>
      </c>
      <c r="C4" s="140" t="s">
        <v>24</v>
      </c>
      <c r="D4" s="140" t="s">
        <v>24</v>
      </c>
      <c r="E4" s="140" t="s">
        <v>24</v>
      </c>
      <c r="F4" s="140" t="s">
        <v>24</v>
      </c>
      <c r="G4" s="140" t="s">
        <v>24</v>
      </c>
      <c r="H4" s="140" t="s">
        <v>24</v>
      </c>
      <c r="I4" s="140" t="s">
        <v>95</v>
      </c>
      <c r="J4" s="140" t="s">
        <v>3</v>
      </c>
      <c r="K4" s="140" t="s">
        <v>3</v>
      </c>
      <c r="L4" s="140" t="s">
        <v>4</v>
      </c>
      <c r="M4" s="140" t="s">
        <v>4</v>
      </c>
      <c r="N4" s="140" t="s">
        <v>4</v>
      </c>
      <c r="O4" s="140" t="s">
        <v>4</v>
      </c>
      <c r="P4" s="140" t="s">
        <v>121</v>
      </c>
      <c r="Q4" s="140" t="s">
        <v>5</v>
      </c>
      <c r="R4" s="140" t="s">
        <v>5</v>
      </c>
      <c r="S4" s="140" t="s">
        <v>5</v>
      </c>
      <c r="T4" s="145" t="s">
        <v>5</v>
      </c>
    </row>
    <row r="5" spans="2:23" ht="35.25" customHeight="1" x14ac:dyDescent="0.45">
      <c r="B5" s="139" t="s">
        <v>25</v>
      </c>
      <c r="C5" s="138" t="s">
        <v>26</v>
      </c>
      <c r="D5" s="138" t="s">
        <v>27</v>
      </c>
      <c r="E5" s="138" t="s">
        <v>28</v>
      </c>
      <c r="F5" s="138" t="s">
        <v>29</v>
      </c>
      <c r="G5" s="138" t="s">
        <v>30</v>
      </c>
      <c r="H5" s="138" t="s">
        <v>23</v>
      </c>
      <c r="I5" s="138" t="s">
        <v>6</v>
      </c>
      <c r="J5" s="138" t="s">
        <v>7</v>
      </c>
      <c r="K5" s="90" t="s">
        <v>8</v>
      </c>
      <c r="L5" s="138" t="s">
        <v>117</v>
      </c>
      <c r="M5" s="90" t="s">
        <v>118</v>
      </c>
      <c r="N5" s="138" t="s">
        <v>119</v>
      </c>
      <c r="O5" s="90" t="s">
        <v>10</v>
      </c>
      <c r="P5" s="138" t="s">
        <v>6</v>
      </c>
      <c r="Q5" s="90" t="s">
        <v>31</v>
      </c>
      <c r="R5" s="90" t="s">
        <v>7</v>
      </c>
      <c r="S5" s="90" t="s">
        <v>8</v>
      </c>
      <c r="T5" s="144" t="s">
        <v>12</v>
      </c>
    </row>
    <row r="6" spans="2:23" ht="39" customHeight="1" x14ac:dyDescent="0.45">
      <c r="B6" s="139" t="s">
        <v>25</v>
      </c>
      <c r="C6" s="138" t="s">
        <v>26</v>
      </c>
      <c r="D6" s="138" t="s">
        <v>27</v>
      </c>
      <c r="E6" s="138" t="s">
        <v>28</v>
      </c>
      <c r="F6" s="138" t="s">
        <v>29</v>
      </c>
      <c r="G6" s="138" t="s">
        <v>30</v>
      </c>
      <c r="H6" s="138" t="s">
        <v>23</v>
      </c>
      <c r="I6" s="138" t="s">
        <v>6</v>
      </c>
      <c r="J6" s="138" t="s">
        <v>7</v>
      </c>
      <c r="K6" s="90" t="s">
        <v>116</v>
      </c>
      <c r="L6" s="138" t="s">
        <v>6</v>
      </c>
      <c r="M6" s="90" t="s">
        <v>116</v>
      </c>
      <c r="N6" s="138" t="s">
        <v>6</v>
      </c>
      <c r="O6" s="90" t="s">
        <v>116</v>
      </c>
      <c r="P6" s="138" t="s">
        <v>6</v>
      </c>
      <c r="Q6" s="90" t="s">
        <v>116</v>
      </c>
      <c r="R6" s="90" t="s">
        <v>116</v>
      </c>
      <c r="S6" s="90" t="s">
        <v>116</v>
      </c>
      <c r="T6" s="144" t="s">
        <v>12</v>
      </c>
    </row>
    <row r="7" spans="2:23" s="82" customFormat="1" ht="54" customHeight="1" x14ac:dyDescent="0.45">
      <c r="B7" s="92" t="s">
        <v>99</v>
      </c>
      <c r="C7" s="76" t="s">
        <v>102</v>
      </c>
      <c r="D7" s="76" t="s">
        <v>102</v>
      </c>
      <c r="E7" s="76" t="s">
        <v>104</v>
      </c>
      <c r="F7" s="76" t="s">
        <v>108</v>
      </c>
      <c r="G7" s="76">
        <v>0</v>
      </c>
      <c r="H7" s="76">
        <v>0</v>
      </c>
      <c r="I7" s="91">
        <v>10401</v>
      </c>
      <c r="J7" s="91">
        <v>8524182167</v>
      </c>
      <c r="K7" s="91">
        <v>8653126486</v>
      </c>
      <c r="L7" s="91">
        <v>0</v>
      </c>
      <c r="M7" s="91">
        <v>0</v>
      </c>
      <c r="N7" s="91">
        <v>6501</v>
      </c>
      <c r="O7" s="91">
        <v>5508866660</v>
      </c>
      <c r="P7" s="91">
        <v>3900</v>
      </c>
      <c r="Q7" s="91">
        <v>848708</v>
      </c>
      <c r="R7" s="91">
        <v>3192512895</v>
      </c>
      <c r="S7" s="91">
        <v>3307561478</v>
      </c>
      <c r="T7" s="95">
        <v>0.8</v>
      </c>
    </row>
    <row r="8" spans="2:23" s="82" customFormat="1" ht="53.25" customHeight="1" x14ac:dyDescent="0.45">
      <c r="B8" s="92" t="s">
        <v>98</v>
      </c>
      <c r="C8" s="76" t="s">
        <v>102</v>
      </c>
      <c r="D8" s="76" t="s">
        <v>102</v>
      </c>
      <c r="E8" s="76" t="s">
        <v>103</v>
      </c>
      <c r="F8" s="76" t="s">
        <v>107</v>
      </c>
      <c r="G8" s="76">
        <v>0</v>
      </c>
      <c r="H8" s="76">
        <v>0</v>
      </c>
      <c r="I8" s="91">
        <v>9000</v>
      </c>
      <c r="J8" s="91">
        <v>5674089077</v>
      </c>
      <c r="K8" s="91">
        <v>5776994640</v>
      </c>
      <c r="L8" s="91">
        <v>9100</v>
      </c>
      <c r="M8" s="91">
        <v>5942054867</v>
      </c>
      <c r="N8" s="91">
        <v>9000</v>
      </c>
      <c r="O8" s="91">
        <v>5912710175</v>
      </c>
      <c r="P8" s="91">
        <v>9100</v>
      </c>
      <c r="Q8" s="91">
        <v>673688</v>
      </c>
      <c r="R8" s="91">
        <v>5942054867</v>
      </c>
      <c r="S8" s="91">
        <v>6126116143</v>
      </c>
      <c r="T8" s="107">
        <v>1.48</v>
      </c>
    </row>
    <row r="9" spans="2:23" s="82" customFormat="1" ht="42" customHeight="1" x14ac:dyDescent="0.45">
      <c r="B9" s="92" t="s">
        <v>101</v>
      </c>
      <c r="C9" s="76" t="s">
        <v>102</v>
      </c>
      <c r="D9" s="76" t="s">
        <v>102</v>
      </c>
      <c r="E9" s="76" t="s">
        <v>106</v>
      </c>
      <c r="F9" s="76" t="s">
        <v>110</v>
      </c>
      <c r="G9" s="76">
        <v>0</v>
      </c>
      <c r="H9" s="76">
        <v>0</v>
      </c>
      <c r="I9" s="91">
        <v>4654</v>
      </c>
      <c r="J9" s="91">
        <v>3865620544</v>
      </c>
      <c r="K9" s="91">
        <v>3936754782</v>
      </c>
      <c r="L9" s="91">
        <v>0</v>
      </c>
      <c r="M9" s="91">
        <v>0</v>
      </c>
      <c r="N9" s="91">
        <v>4654</v>
      </c>
      <c r="O9" s="91">
        <v>3991909751</v>
      </c>
      <c r="P9" s="91">
        <v>0</v>
      </c>
      <c r="Q9" s="91">
        <v>0</v>
      </c>
      <c r="R9" s="91">
        <v>0</v>
      </c>
      <c r="S9" s="91">
        <v>0</v>
      </c>
      <c r="T9" s="106">
        <v>0</v>
      </c>
    </row>
    <row r="10" spans="2:23" s="82" customFormat="1" ht="48" customHeight="1" x14ac:dyDescent="0.45">
      <c r="B10" s="92" t="s">
        <v>100</v>
      </c>
      <c r="C10" s="76" t="s">
        <v>102</v>
      </c>
      <c r="D10" s="76" t="s">
        <v>102</v>
      </c>
      <c r="E10" s="76" t="s">
        <v>105</v>
      </c>
      <c r="F10" s="76" t="s">
        <v>109</v>
      </c>
      <c r="G10" s="76">
        <v>0</v>
      </c>
      <c r="H10" s="76">
        <v>0</v>
      </c>
      <c r="I10" s="91">
        <v>5</v>
      </c>
      <c r="J10" s="91">
        <v>3837779</v>
      </c>
      <c r="K10" s="91">
        <v>3901914</v>
      </c>
      <c r="L10" s="91">
        <v>0</v>
      </c>
      <c r="M10" s="91">
        <v>0</v>
      </c>
      <c r="N10" s="91">
        <v>5</v>
      </c>
      <c r="O10" s="91">
        <v>3968373</v>
      </c>
      <c r="P10" s="91">
        <v>0</v>
      </c>
      <c r="Q10" s="91">
        <v>0</v>
      </c>
      <c r="R10" s="91">
        <v>0</v>
      </c>
      <c r="S10" s="91">
        <v>0</v>
      </c>
      <c r="T10" s="106">
        <v>0</v>
      </c>
      <c r="W10" s="82">
        <v>0</v>
      </c>
    </row>
    <row r="11" spans="2:23" ht="45" customHeight="1" thickBot="1" x14ac:dyDescent="0.5">
      <c r="B11" s="141" t="s">
        <v>72</v>
      </c>
      <c r="C11" s="142"/>
      <c r="D11" s="142"/>
      <c r="E11" s="142"/>
      <c r="F11" s="142"/>
      <c r="G11" s="142"/>
      <c r="H11" s="143"/>
      <c r="I11" s="94">
        <f t="shared" ref="I11:S11" si="0">SUM(I7:I10)</f>
        <v>24060</v>
      </c>
      <c r="J11" s="94">
        <f t="shared" si="0"/>
        <v>18067729567</v>
      </c>
      <c r="K11" s="94">
        <f t="shared" si="0"/>
        <v>18370777822</v>
      </c>
      <c r="L11" s="94">
        <f t="shared" si="0"/>
        <v>9100</v>
      </c>
      <c r="M11" s="94">
        <f t="shared" si="0"/>
        <v>5942054867</v>
      </c>
      <c r="N11" s="94">
        <f t="shared" si="0"/>
        <v>20160</v>
      </c>
      <c r="O11" s="94">
        <f t="shared" si="0"/>
        <v>15417454959</v>
      </c>
      <c r="P11" s="94">
        <f t="shared" si="0"/>
        <v>13000</v>
      </c>
      <c r="Q11" s="94">
        <f t="shared" si="0"/>
        <v>1522396</v>
      </c>
      <c r="R11" s="94">
        <f t="shared" si="0"/>
        <v>9134567762</v>
      </c>
      <c r="S11" s="94">
        <f t="shared" si="0"/>
        <v>9433677621</v>
      </c>
      <c r="T11" s="108">
        <f>T7+T8+T9+T10</f>
        <v>2.2800000000000002</v>
      </c>
    </row>
  </sheetData>
  <sortState ref="B7:T15">
    <sortCondition descending="1" ref="T7:T15"/>
  </sortState>
  <mergeCells count="21">
    <mergeCell ref="B11:H11"/>
    <mergeCell ref="I4:K4"/>
    <mergeCell ref="T5:T6"/>
    <mergeCell ref="P4:T4"/>
    <mergeCell ref="L4:O4"/>
    <mergeCell ref="P5:P6"/>
    <mergeCell ref="L5:L6"/>
    <mergeCell ref="N5:N6"/>
    <mergeCell ref="C1:T1"/>
    <mergeCell ref="C2:T2"/>
    <mergeCell ref="C3:T3"/>
    <mergeCell ref="G5:G6"/>
    <mergeCell ref="H5:H6"/>
    <mergeCell ref="B4:H4"/>
    <mergeCell ref="I5:I6"/>
    <mergeCell ref="J5:J6"/>
    <mergeCell ref="B5:B6"/>
    <mergeCell ref="C5:C6"/>
    <mergeCell ref="D5:D6"/>
    <mergeCell ref="E5:E6"/>
    <mergeCell ref="F5:F6"/>
  </mergeCells>
  <printOptions horizontalCentered="1" verticalCentered="1"/>
  <pageMargins left="0.7" right="0.7" top="0.75" bottom="0.75" header="0.3" footer="0.3"/>
  <pageSetup paperSize="9" scale="36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H6"/>
  <sheetViews>
    <sheetView rightToLeft="1" view="pageBreakPreview" zoomScale="90" zoomScaleNormal="100" zoomScaleSheetLayoutView="90" workbookViewId="0">
      <selection activeCell="E14" sqref="E14"/>
    </sheetView>
  </sheetViews>
  <sheetFormatPr defaultRowHeight="18.75" x14ac:dyDescent="0.45"/>
  <cols>
    <col min="1" max="1" width="9.140625" style="1"/>
    <col min="2" max="3" width="9.140625" style="1" customWidth="1"/>
    <col min="4" max="4" width="12.42578125" style="1" customWidth="1"/>
    <col min="5" max="5" width="15.140625" style="1" customWidth="1"/>
    <col min="6" max="6" width="12.28515625" style="1" customWidth="1"/>
    <col min="7" max="7" width="20.140625" style="1" customWidth="1"/>
    <col min="8" max="9" width="9.140625" style="1" customWidth="1"/>
    <col min="10" max="16384" width="9.140625" style="1"/>
  </cols>
  <sheetData>
    <row r="1" spans="2:8" ht="24" x14ac:dyDescent="0.45">
      <c r="B1" s="31"/>
      <c r="C1" s="148" t="s">
        <v>0</v>
      </c>
      <c r="D1" s="148"/>
      <c r="E1" s="148"/>
      <c r="F1" s="148"/>
      <c r="G1" s="148"/>
      <c r="H1" s="149"/>
    </row>
    <row r="2" spans="2:8" ht="24" x14ac:dyDescent="0.45">
      <c r="B2" s="30"/>
      <c r="C2" s="128" t="s">
        <v>1</v>
      </c>
      <c r="D2" s="128"/>
      <c r="E2" s="128"/>
      <c r="F2" s="128"/>
      <c r="G2" s="128"/>
      <c r="H2" s="150"/>
    </row>
    <row r="3" spans="2:8" ht="24" x14ac:dyDescent="0.45">
      <c r="B3" s="32" t="s">
        <v>86</v>
      </c>
      <c r="C3" s="136" t="s">
        <v>120</v>
      </c>
      <c r="D3" s="136"/>
      <c r="E3" s="136"/>
      <c r="F3" s="136"/>
      <c r="G3" s="136"/>
      <c r="H3" s="151"/>
    </row>
    <row r="4" spans="2:8" x14ac:dyDescent="0.45">
      <c r="B4" s="146" t="s">
        <v>2</v>
      </c>
      <c r="C4" s="146" t="s">
        <v>121</v>
      </c>
      <c r="D4" s="146" t="s">
        <v>5</v>
      </c>
      <c r="E4" s="146" t="s">
        <v>5</v>
      </c>
      <c r="F4" s="146" t="s">
        <v>5</v>
      </c>
      <c r="G4" s="146" t="s">
        <v>5</v>
      </c>
      <c r="H4" s="146" t="s">
        <v>5</v>
      </c>
    </row>
    <row r="5" spans="2:8" ht="33.75" customHeight="1" x14ac:dyDescent="0.45">
      <c r="B5" s="147" t="s">
        <v>2</v>
      </c>
      <c r="C5" s="147" t="s">
        <v>6</v>
      </c>
      <c r="D5" s="147" t="s">
        <v>32</v>
      </c>
      <c r="E5" s="147" t="s">
        <v>33</v>
      </c>
      <c r="F5" s="147" t="s">
        <v>34</v>
      </c>
      <c r="G5" s="147" t="s">
        <v>35</v>
      </c>
      <c r="H5" s="147" t="s">
        <v>36</v>
      </c>
    </row>
    <row r="6" spans="2:8" s="7" customFormat="1" ht="24" x14ac:dyDescent="0.25">
      <c r="B6" s="8" t="s">
        <v>84</v>
      </c>
      <c r="C6" s="26">
        <v>0</v>
      </c>
      <c r="D6" s="26">
        <v>0</v>
      </c>
      <c r="E6" s="26">
        <v>0</v>
      </c>
      <c r="F6" s="26">
        <v>0</v>
      </c>
      <c r="G6" s="26">
        <v>0</v>
      </c>
      <c r="H6" s="26">
        <v>0</v>
      </c>
    </row>
  </sheetData>
  <mergeCells count="11">
    <mergeCell ref="C1:H1"/>
    <mergeCell ref="C2:H2"/>
    <mergeCell ref="C3:H3"/>
    <mergeCell ref="G5"/>
    <mergeCell ref="H5"/>
    <mergeCell ref="C4:H4"/>
    <mergeCell ref="B4:B5"/>
    <mergeCell ref="C5"/>
    <mergeCell ref="D5"/>
    <mergeCell ref="E5"/>
    <mergeCell ref="F5"/>
  </mergeCells>
  <printOptions horizontalCentered="1" verticalCentered="1"/>
  <pageMargins left="0.7" right="0.7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Q7"/>
  <sheetViews>
    <sheetView rightToLeft="1" view="pageBreakPreview" zoomScale="90" zoomScaleNormal="100" zoomScaleSheetLayoutView="90" workbookViewId="0">
      <selection activeCell="G13" sqref="G12:G13"/>
    </sheetView>
  </sheetViews>
  <sheetFormatPr defaultRowHeight="18.75" x14ac:dyDescent="0.45"/>
  <cols>
    <col min="1" max="1" width="9.140625" style="1"/>
    <col min="2" max="2" width="13.140625" style="1" customWidth="1"/>
    <col min="3" max="3" width="11.42578125" style="1" bestFit="1" customWidth="1"/>
    <col min="4" max="18" width="9.140625" style="1" customWidth="1"/>
    <col min="19" max="16384" width="9.140625" style="1"/>
  </cols>
  <sheetData>
    <row r="1" spans="2:17" ht="24" x14ac:dyDescent="0.45">
      <c r="B1" s="31"/>
      <c r="C1" s="148" t="s">
        <v>0</v>
      </c>
      <c r="D1" s="148"/>
      <c r="E1" s="148"/>
      <c r="F1" s="148"/>
      <c r="G1" s="148"/>
      <c r="H1" s="148"/>
      <c r="I1" s="148"/>
      <c r="J1" s="148"/>
      <c r="K1" s="148"/>
      <c r="L1" s="148"/>
      <c r="M1" s="148"/>
      <c r="N1" s="148"/>
      <c r="O1" s="148"/>
      <c r="P1" s="148"/>
      <c r="Q1" s="149"/>
    </row>
    <row r="2" spans="2:17" ht="24" x14ac:dyDescent="0.45">
      <c r="B2" s="30"/>
      <c r="C2" s="128" t="s">
        <v>1</v>
      </c>
      <c r="D2" s="128"/>
      <c r="E2" s="128"/>
      <c r="F2" s="128"/>
      <c r="G2" s="128"/>
      <c r="H2" s="128"/>
      <c r="I2" s="128"/>
      <c r="J2" s="128"/>
      <c r="K2" s="128"/>
      <c r="L2" s="128"/>
      <c r="M2" s="128"/>
      <c r="N2" s="128"/>
      <c r="O2" s="128"/>
      <c r="P2" s="128"/>
      <c r="Q2" s="150"/>
    </row>
    <row r="3" spans="2:17" ht="24" x14ac:dyDescent="0.45">
      <c r="B3" s="32" t="s">
        <v>86</v>
      </c>
      <c r="C3" s="136" t="s">
        <v>120</v>
      </c>
      <c r="D3" s="136"/>
      <c r="E3" s="136"/>
      <c r="F3" s="136"/>
      <c r="G3" s="136"/>
      <c r="H3" s="136"/>
      <c r="I3" s="136"/>
      <c r="J3" s="136"/>
      <c r="K3" s="136"/>
      <c r="L3" s="136"/>
      <c r="M3" s="136"/>
      <c r="N3" s="136"/>
      <c r="O3" s="136"/>
      <c r="P3" s="136"/>
      <c r="Q3" s="151"/>
    </row>
    <row r="4" spans="2:17" x14ac:dyDescent="0.45">
      <c r="B4" s="123" t="s">
        <v>37</v>
      </c>
      <c r="C4" s="123" t="s">
        <v>37</v>
      </c>
      <c r="D4" s="123" t="s">
        <v>37</v>
      </c>
      <c r="E4" s="123" t="s">
        <v>37</v>
      </c>
      <c r="F4" s="123" t="s">
        <v>37</v>
      </c>
      <c r="G4" s="123" t="s">
        <v>95</v>
      </c>
      <c r="H4" s="123" t="s">
        <v>3</v>
      </c>
      <c r="I4" s="123" t="s">
        <v>3</v>
      </c>
      <c r="J4" s="123" t="s">
        <v>4</v>
      </c>
      <c r="K4" s="123" t="s">
        <v>4</v>
      </c>
      <c r="L4" s="123" t="s">
        <v>4</v>
      </c>
      <c r="M4" s="123" t="s">
        <v>4</v>
      </c>
      <c r="N4" s="123" t="s">
        <v>121</v>
      </c>
      <c r="O4" s="123" t="s">
        <v>5</v>
      </c>
      <c r="P4" s="123" t="s">
        <v>5</v>
      </c>
      <c r="Q4" s="123" t="s">
        <v>5</v>
      </c>
    </row>
    <row r="5" spans="2:17" ht="29.25" customHeight="1" x14ac:dyDescent="0.45">
      <c r="B5" s="152" t="s">
        <v>38</v>
      </c>
      <c r="C5" s="152" t="s">
        <v>29</v>
      </c>
      <c r="D5" s="152" t="s">
        <v>30</v>
      </c>
      <c r="E5" s="152" t="s">
        <v>39</v>
      </c>
      <c r="F5" s="152" t="s">
        <v>27</v>
      </c>
      <c r="G5" s="152" t="s">
        <v>6</v>
      </c>
      <c r="H5" s="152" t="s">
        <v>7</v>
      </c>
      <c r="I5" s="152" t="s">
        <v>8</v>
      </c>
      <c r="J5" s="152" t="s">
        <v>9</v>
      </c>
      <c r="K5" s="152" t="s">
        <v>9</v>
      </c>
      <c r="L5" s="152" t="s">
        <v>10</v>
      </c>
      <c r="M5" s="152" t="s">
        <v>10</v>
      </c>
      <c r="N5" s="152" t="s">
        <v>6</v>
      </c>
      <c r="O5" s="152" t="s">
        <v>7</v>
      </c>
      <c r="P5" s="152" t="s">
        <v>8</v>
      </c>
      <c r="Q5" s="152" t="s">
        <v>40</v>
      </c>
    </row>
    <row r="6" spans="2:17" ht="31.5" customHeight="1" x14ac:dyDescent="0.45">
      <c r="B6" s="152" t="s">
        <v>38</v>
      </c>
      <c r="C6" s="152" t="s">
        <v>29</v>
      </c>
      <c r="D6" s="152" t="s">
        <v>30</v>
      </c>
      <c r="E6" s="152" t="s">
        <v>39</v>
      </c>
      <c r="F6" s="152" t="s">
        <v>27</v>
      </c>
      <c r="G6" s="152" t="s">
        <v>6</v>
      </c>
      <c r="H6" s="152" t="s">
        <v>7</v>
      </c>
      <c r="I6" s="152" t="s">
        <v>8</v>
      </c>
      <c r="J6" s="152" t="s">
        <v>6</v>
      </c>
      <c r="K6" s="152" t="s">
        <v>7</v>
      </c>
      <c r="L6" s="152" t="s">
        <v>6</v>
      </c>
      <c r="M6" s="152" t="s">
        <v>13</v>
      </c>
      <c r="N6" s="152" t="s">
        <v>6</v>
      </c>
      <c r="O6" s="152" t="s">
        <v>7</v>
      </c>
      <c r="P6" s="152" t="s">
        <v>8</v>
      </c>
      <c r="Q6" s="152" t="s">
        <v>40</v>
      </c>
    </row>
    <row r="7" spans="2:17" s="9" customFormat="1" ht="24" x14ac:dyDescent="0.6">
      <c r="B7" s="27" t="s">
        <v>84</v>
      </c>
      <c r="C7" s="27" t="s">
        <v>84</v>
      </c>
      <c r="D7" s="16">
        <v>0</v>
      </c>
      <c r="E7" s="16">
        <v>0</v>
      </c>
      <c r="F7" s="27" t="s">
        <v>84</v>
      </c>
      <c r="G7" s="16">
        <v>0</v>
      </c>
      <c r="H7" s="16">
        <v>0</v>
      </c>
      <c r="I7" s="16">
        <v>0</v>
      </c>
      <c r="J7" s="16">
        <v>0</v>
      </c>
      <c r="K7" s="16">
        <v>0</v>
      </c>
      <c r="L7" s="16">
        <v>0</v>
      </c>
      <c r="M7" s="16">
        <v>0</v>
      </c>
      <c r="N7" s="16">
        <v>0</v>
      </c>
      <c r="O7" s="16">
        <v>0</v>
      </c>
      <c r="P7" s="16">
        <v>0</v>
      </c>
      <c r="Q7" s="16">
        <v>0</v>
      </c>
    </row>
  </sheetData>
  <mergeCells count="25">
    <mergeCell ref="L6"/>
    <mergeCell ref="M6"/>
    <mergeCell ref="L5:M5"/>
    <mergeCell ref="B4:F4"/>
    <mergeCell ref="B5:B6"/>
    <mergeCell ref="C5:C6"/>
    <mergeCell ref="D5:D6"/>
    <mergeCell ref="E5:E6"/>
    <mergeCell ref="F5:F6"/>
    <mergeCell ref="C1:Q1"/>
    <mergeCell ref="C2:Q2"/>
    <mergeCell ref="C3:Q3"/>
    <mergeCell ref="G5:G6"/>
    <mergeCell ref="H5:H6"/>
    <mergeCell ref="I5:I6"/>
    <mergeCell ref="G4:I4"/>
    <mergeCell ref="J4:M4"/>
    <mergeCell ref="N5:N6"/>
    <mergeCell ref="O5:O6"/>
    <mergeCell ref="P5:P6"/>
    <mergeCell ref="Q5:Q6"/>
    <mergeCell ref="N4:Q4"/>
    <mergeCell ref="J6"/>
    <mergeCell ref="K6"/>
    <mergeCell ref="J5:K5"/>
  </mergeCells>
  <printOptions horizontalCentered="1" verticalCentered="1"/>
  <pageMargins left="0.7" right="0.7" top="0.75" bottom="0.75" header="0.3" footer="0.3"/>
  <pageSetup paperSize="9" scale="76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K12"/>
  <sheetViews>
    <sheetView rightToLeft="1" view="pageBreakPreview" zoomScaleNormal="100" zoomScaleSheetLayoutView="100" workbookViewId="0">
      <selection activeCell="E10" sqref="E10"/>
    </sheetView>
  </sheetViews>
  <sheetFormatPr defaultRowHeight="18.75" x14ac:dyDescent="0.45"/>
  <cols>
    <col min="1" max="1" width="9.140625" style="1"/>
    <col min="2" max="2" width="24.7109375" style="1" customWidth="1"/>
    <col min="3" max="3" width="18.85546875" style="1" bestFit="1" customWidth="1"/>
    <col min="4" max="4" width="13.42578125" style="1" bestFit="1" customWidth="1"/>
    <col min="5" max="5" width="12" style="1" bestFit="1" customWidth="1"/>
    <col min="6" max="6" width="9.140625" style="1" customWidth="1"/>
    <col min="7" max="7" width="15" style="1" bestFit="1" customWidth="1"/>
    <col min="8" max="8" width="16.85546875" style="1" customWidth="1"/>
    <col min="9" max="9" width="18.140625" style="1" customWidth="1"/>
    <col min="10" max="10" width="17.140625" style="1" customWidth="1"/>
    <col min="11" max="11" width="13.140625" style="1" customWidth="1"/>
    <col min="12" max="12" width="9.140625" style="1" customWidth="1"/>
    <col min="13" max="16384" width="9.140625" style="1"/>
  </cols>
  <sheetData>
    <row r="1" spans="2:11" ht="24" x14ac:dyDescent="0.45">
      <c r="B1" s="31"/>
      <c r="C1" s="148" t="s">
        <v>0</v>
      </c>
      <c r="D1" s="148"/>
      <c r="E1" s="148"/>
      <c r="F1" s="148"/>
      <c r="G1" s="148"/>
      <c r="H1" s="148"/>
      <c r="I1" s="148"/>
      <c r="J1" s="148"/>
      <c r="K1" s="149"/>
    </row>
    <row r="2" spans="2:11" ht="24" x14ac:dyDescent="0.45">
      <c r="B2" s="30"/>
      <c r="C2" s="128" t="s">
        <v>1</v>
      </c>
      <c r="D2" s="128"/>
      <c r="E2" s="128"/>
      <c r="F2" s="128"/>
      <c r="G2" s="128"/>
      <c r="H2" s="128"/>
      <c r="I2" s="128"/>
      <c r="J2" s="128"/>
      <c r="K2" s="150"/>
    </row>
    <row r="3" spans="2:11" ht="24" x14ac:dyDescent="0.45">
      <c r="B3" s="32" t="s">
        <v>86</v>
      </c>
      <c r="C3" s="136" t="s">
        <v>120</v>
      </c>
      <c r="D3" s="136"/>
      <c r="E3" s="136"/>
      <c r="F3" s="136"/>
      <c r="G3" s="136"/>
      <c r="H3" s="136"/>
      <c r="I3" s="136"/>
      <c r="J3" s="136"/>
      <c r="K3" s="151"/>
    </row>
    <row r="4" spans="2:11" x14ac:dyDescent="0.45">
      <c r="B4" s="123" t="s">
        <v>41</v>
      </c>
      <c r="C4" s="123" t="s">
        <v>42</v>
      </c>
      <c r="D4" s="123" t="s">
        <v>42</v>
      </c>
      <c r="E4" s="123" t="s">
        <v>42</v>
      </c>
      <c r="F4" s="123" t="s">
        <v>42</v>
      </c>
      <c r="G4" s="123" t="s">
        <v>95</v>
      </c>
      <c r="H4" s="123" t="s">
        <v>4</v>
      </c>
      <c r="I4" s="123" t="s">
        <v>4</v>
      </c>
      <c r="J4" s="123" t="s">
        <v>121</v>
      </c>
      <c r="K4" s="123" t="s">
        <v>5</v>
      </c>
    </row>
    <row r="5" spans="2:11" ht="39" customHeight="1" x14ac:dyDescent="0.45">
      <c r="B5" s="123" t="s">
        <v>41</v>
      </c>
      <c r="C5" s="123" t="s">
        <v>43</v>
      </c>
      <c r="D5" s="123" t="s">
        <v>44</v>
      </c>
      <c r="E5" s="123" t="s">
        <v>45</v>
      </c>
      <c r="F5" s="123" t="s">
        <v>30</v>
      </c>
      <c r="G5" s="123" t="s">
        <v>46</v>
      </c>
      <c r="H5" s="123" t="s">
        <v>47</v>
      </c>
      <c r="I5" s="123" t="s">
        <v>48</v>
      </c>
      <c r="J5" s="123" t="s">
        <v>46</v>
      </c>
      <c r="K5" s="152" t="s">
        <v>40</v>
      </c>
    </row>
    <row r="6" spans="2:11" s="6" customFormat="1" ht="33.75" customHeight="1" x14ac:dyDescent="0.45">
      <c r="B6" s="3" t="s">
        <v>49</v>
      </c>
      <c r="C6" s="72">
        <v>1349301287911</v>
      </c>
      <c r="D6" s="3" t="s">
        <v>112</v>
      </c>
      <c r="E6" s="3" t="s">
        <v>114</v>
      </c>
      <c r="F6" s="16">
        <v>0</v>
      </c>
      <c r="G6" s="4">
        <v>46399310300</v>
      </c>
      <c r="H6" s="4">
        <v>81799735022</v>
      </c>
      <c r="I6" s="4">
        <v>100024331199</v>
      </c>
      <c r="J6" s="4">
        <v>28174714123</v>
      </c>
      <c r="K6" s="14">
        <v>6.8199999999999997E-2</v>
      </c>
    </row>
    <row r="7" spans="2:11" s="6" customFormat="1" ht="33.75" customHeight="1" x14ac:dyDescent="0.45">
      <c r="B7" s="3" t="s">
        <v>49</v>
      </c>
      <c r="C7" s="72">
        <v>1349800287705</v>
      </c>
      <c r="D7" s="3" t="s">
        <v>111</v>
      </c>
      <c r="E7" s="3" t="s">
        <v>113</v>
      </c>
      <c r="F7" s="16">
        <v>0</v>
      </c>
      <c r="G7" s="4">
        <v>0</v>
      </c>
      <c r="H7" s="4">
        <v>100024331199</v>
      </c>
      <c r="I7" s="4">
        <v>100024331199</v>
      </c>
      <c r="J7" s="4">
        <v>0</v>
      </c>
      <c r="K7" s="52">
        <v>0</v>
      </c>
    </row>
    <row r="8" spans="2:11" s="6" customFormat="1" ht="34.5" customHeight="1" x14ac:dyDescent="0.45">
      <c r="B8" s="3" t="s">
        <v>122</v>
      </c>
      <c r="C8" s="72">
        <v>200048775001</v>
      </c>
      <c r="D8" s="3" t="s">
        <v>112</v>
      </c>
      <c r="E8" s="3" t="s">
        <v>123</v>
      </c>
      <c r="F8" s="16">
        <v>0</v>
      </c>
      <c r="G8" s="4">
        <v>0</v>
      </c>
      <c r="H8" s="4">
        <v>269475000</v>
      </c>
      <c r="I8" s="4">
        <v>269175000</v>
      </c>
      <c r="J8" s="4">
        <v>300000</v>
      </c>
      <c r="K8" s="52">
        <v>0</v>
      </c>
    </row>
    <row r="9" spans="2:11" ht="21" x14ac:dyDescent="0.55000000000000004">
      <c r="B9" s="153" t="s">
        <v>72</v>
      </c>
      <c r="C9" s="154"/>
      <c r="D9" s="154"/>
      <c r="E9" s="154"/>
      <c r="F9" s="155"/>
      <c r="G9" s="96">
        <f>SUM(G6:G8)</f>
        <v>46399310300</v>
      </c>
      <c r="H9" s="17">
        <f>SUM(H6:H8)</f>
        <v>182093541221</v>
      </c>
      <c r="I9" s="17">
        <f>SUM(I6:I8)</f>
        <v>200317837398</v>
      </c>
      <c r="J9" s="17">
        <f>SUM(J6:J8)</f>
        <v>28175014123</v>
      </c>
      <c r="K9" s="97">
        <f>SUM(K6:K8)</f>
        <v>6.8199999999999997E-2</v>
      </c>
    </row>
    <row r="10" spans="2:11" x14ac:dyDescent="0.45">
      <c r="H10" s="10"/>
    </row>
    <row r="12" spans="2:11" x14ac:dyDescent="0.45">
      <c r="J12" s="84"/>
    </row>
  </sheetData>
  <mergeCells count="18">
    <mergeCell ref="C1:K1"/>
    <mergeCell ref="C2:K2"/>
    <mergeCell ref="C3:K3"/>
    <mergeCell ref="D5"/>
    <mergeCell ref="E5"/>
    <mergeCell ref="F5"/>
    <mergeCell ref="C4:F4"/>
    <mergeCell ref="J5"/>
    <mergeCell ref="K5"/>
    <mergeCell ref="J4:K4"/>
    <mergeCell ref="G5"/>
    <mergeCell ref="G4"/>
    <mergeCell ref="H5"/>
    <mergeCell ref="I5"/>
    <mergeCell ref="B9:F9"/>
    <mergeCell ref="H4:I4"/>
    <mergeCell ref="B4:B5"/>
    <mergeCell ref="C5"/>
  </mergeCells>
  <printOptions horizontalCentered="1" verticalCentered="1"/>
  <pageMargins left="0.7" right="0.7" top="0.75" bottom="0.75" header="0.3" footer="0.3"/>
  <pageSetup paperSize="9" scale="74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 tint="-4.9989318521683403E-2"/>
    <pageSetUpPr fitToPage="1"/>
  </sheetPr>
  <dimension ref="B1:K8"/>
  <sheetViews>
    <sheetView rightToLeft="1" view="pageBreakPreview" zoomScale="90" zoomScaleNormal="100" zoomScaleSheetLayoutView="90" workbookViewId="0">
      <selection activeCell="C13" sqref="C13"/>
    </sheetView>
  </sheetViews>
  <sheetFormatPr defaultRowHeight="18.75" x14ac:dyDescent="0.45"/>
  <cols>
    <col min="1" max="1" width="9.140625" style="1"/>
    <col min="2" max="2" width="33.140625" style="1" bestFit="1" customWidth="1"/>
    <col min="3" max="3" width="13.85546875" style="1" bestFit="1" customWidth="1"/>
    <col min="4" max="4" width="11.5703125" style="1" bestFit="1" customWidth="1"/>
    <col min="5" max="5" width="9.140625" style="1" customWidth="1"/>
    <col min="6" max="6" width="19.28515625" style="1" bestFit="1" customWidth="1"/>
    <col min="7" max="7" width="11.85546875" style="1" bestFit="1" customWidth="1"/>
    <col min="8" max="9" width="19.28515625" style="1" bestFit="1" customWidth="1"/>
    <col min="10" max="10" width="11.28515625" style="1" bestFit="1" customWidth="1"/>
    <col min="11" max="11" width="19.28515625" style="1" bestFit="1" customWidth="1"/>
    <col min="12" max="12" width="9.140625" style="1" customWidth="1"/>
    <col min="13" max="16384" width="9.140625" style="1"/>
  </cols>
  <sheetData>
    <row r="1" spans="2:11" ht="24" x14ac:dyDescent="0.45">
      <c r="B1" s="156" t="s">
        <v>0</v>
      </c>
      <c r="C1" s="148"/>
      <c r="D1" s="148"/>
      <c r="E1" s="148"/>
      <c r="F1" s="148"/>
      <c r="G1" s="148"/>
      <c r="H1" s="148"/>
      <c r="I1" s="148"/>
      <c r="J1" s="148"/>
      <c r="K1" s="149"/>
    </row>
    <row r="2" spans="2:11" ht="24" x14ac:dyDescent="0.45">
      <c r="B2" s="157" t="s">
        <v>50</v>
      </c>
      <c r="C2" s="128"/>
      <c r="D2" s="128"/>
      <c r="E2" s="128"/>
      <c r="F2" s="128"/>
      <c r="G2" s="128"/>
      <c r="H2" s="128"/>
      <c r="I2" s="128"/>
      <c r="J2" s="128"/>
      <c r="K2" s="150"/>
    </row>
    <row r="3" spans="2:11" ht="24" x14ac:dyDescent="0.45">
      <c r="B3" s="158" t="s">
        <v>120</v>
      </c>
      <c r="C3" s="136"/>
      <c r="D3" s="136"/>
      <c r="E3" s="136"/>
      <c r="F3" s="136"/>
      <c r="G3" s="136"/>
      <c r="H3" s="136"/>
      <c r="I3" s="136"/>
      <c r="J3" s="136"/>
      <c r="K3" s="151"/>
    </row>
    <row r="4" spans="2:11" ht="24" x14ac:dyDescent="0.45">
      <c r="B4" s="32" t="s">
        <v>86</v>
      </c>
      <c r="C4" s="45"/>
      <c r="D4" s="45"/>
      <c r="E4" s="45"/>
      <c r="F4" s="45"/>
      <c r="G4" s="45"/>
      <c r="H4" s="45"/>
      <c r="I4" s="45"/>
      <c r="J4" s="45"/>
      <c r="K4" s="46"/>
    </row>
    <row r="5" spans="2:11" ht="33" customHeight="1" x14ac:dyDescent="0.45">
      <c r="B5" s="123" t="s">
        <v>51</v>
      </c>
      <c r="C5" s="123" t="s">
        <v>51</v>
      </c>
      <c r="D5" s="123" t="s">
        <v>51</v>
      </c>
      <c r="E5" s="123" t="s">
        <v>51</v>
      </c>
      <c r="F5" s="123" t="s">
        <v>52</v>
      </c>
      <c r="G5" s="123" t="s">
        <v>52</v>
      </c>
      <c r="H5" s="123" t="s">
        <v>52</v>
      </c>
      <c r="I5" s="123" t="s">
        <v>53</v>
      </c>
      <c r="J5" s="123" t="s">
        <v>53</v>
      </c>
      <c r="K5" s="123" t="s">
        <v>53</v>
      </c>
    </row>
    <row r="6" spans="2:11" ht="28.5" customHeight="1" x14ac:dyDescent="0.45">
      <c r="B6" s="123" t="s">
        <v>54</v>
      </c>
      <c r="C6" s="123" t="s">
        <v>55</v>
      </c>
      <c r="D6" s="123" t="s">
        <v>29</v>
      </c>
      <c r="E6" s="123" t="s">
        <v>30</v>
      </c>
      <c r="F6" s="123" t="s">
        <v>56</v>
      </c>
      <c r="G6" s="123" t="s">
        <v>57</v>
      </c>
      <c r="H6" s="123" t="s">
        <v>58</v>
      </c>
      <c r="I6" s="123" t="s">
        <v>56</v>
      </c>
      <c r="J6" s="123" t="s">
        <v>57</v>
      </c>
      <c r="K6" s="123" t="s">
        <v>58</v>
      </c>
    </row>
    <row r="7" spans="2:11" ht="35.25" customHeight="1" x14ac:dyDescent="0.45">
      <c r="B7" s="85" t="s">
        <v>49</v>
      </c>
      <c r="C7" s="85">
        <v>1</v>
      </c>
      <c r="D7" s="85" t="s">
        <v>115</v>
      </c>
      <c r="E7" s="85">
        <v>0</v>
      </c>
      <c r="F7" s="109">
        <v>253737796</v>
      </c>
      <c r="G7" s="109">
        <v>0</v>
      </c>
      <c r="H7" s="109">
        <v>253737796</v>
      </c>
      <c r="I7" s="109">
        <v>328798886</v>
      </c>
      <c r="J7" s="109">
        <v>0</v>
      </c>
      <c r="K7" s="109">
        <v>328798886</v>
      </c>
    </row>
    <row r="8" spans="2:11" ht="36.75" customHeight="1" x14ac:dyDescent="0.55000000000000004">
      <c r="B8" s="153" t="s">
        <v>72</v>
      </c>
      <c r="C8" s="154"/>
      <c r="D8" s="154"/>
      <c r="E8" s="155"/>
      <c r="F8" s="99">
        <f>SUM(F7:F7)</f>
        <v>253737796</v>
      </c>
      <c r="G8" s="98">
        <v>0</v>
      </c>
      <c r="H8" s="99">
        <f>SUM(H7:H7)</f>
        <v>253737796</v>
      </c>
      <c r="I8" s="99">
        <f>SUM(I7:I7)</f>
        <v>328798886</v>
      </c>
      <c r="J8" s="98">
        <v>0</v>
      </c>
      <c r="K8" s="99">
        <f>SUM(K7:K7)</f>
        <v>328798886</v>
      </c>
    </row>
  </sheetData>
  <mergeCells count="17">
    <mergeCell ref="C6"/>
    <mergeCell ref="D6"/>
    <mergeCell ref="E6"/>
    <mergeCell ref="B5:E5"/>
    <mergeCell ref="B8:E8"/>
    <mergeCell ref="B1:K1"/>
    <mergeCell ref="B2:K2"/>
    <mergeCell ref="B3:K3"/>
    <mergeCell ref="J6"/>
    <mergeCell ref="K6"/>
    <mergeCell ref="I5:K5"/>
    <mergeCell ref="F6"/>
    <mergeCell ref="G6"/>
    <mergeCell ref="H6"/>
    <mergeCell ref="F5:H5"/>
    <mergeCell ref="I6"/>
    <mergeCell ref="B6"/>
  </mergeCells>
  <printOptions horizontalCentered="1" verticalCentered="1"/>
  <pageMargins left="0.7" right="0.7" top="0.75" bottom="0.75" header="0.3" footer="0.3"/>
  <pageSetup paperSize="9" scale="7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K6"/>
  <sheetViews>
    <sheetView rightToLeft="1" view="pageBreakPreview" zoomScaleNormal="100" zoomScaleSheetLayoutView="100" workbookViewId="0">
      <selection activeCell="G14" sqref="G14"/>
    </sheetView>
  </sheetViews>
  <sheetFormatPr defaultRowHeight="18.75" x14ac:dyDescent="0.45"/>
  <cols>
    <col min="1" max="1" width="9.140625" style="1"/>
    <col min="2" max="2" width="25.140625" style="1" customWidth="1"/>
    <col min="3" max="3" width="12.42578125" style="1" customWidth="1"/>
    <col min="4" max="4" width="14.7109375" style="1" customWidth="1"/>
    <col min="5" max="5" width="11" style="1" customWidth="1"/>
    <col min="6" max="6" width="16.28515625" style="1" customWidth="1"/>
    <col min="7" max="7" width="14" style="1" customWidth="1"/>
    <col min="8" max="8" width="19.28515625" style="1" customWidth="1"/>
    <col min="9" max="9" width="17.28515625" style="1" customWidth="1"/>
    <col min="10" max="10" width="17.42578125" style="1" customWidth="1"/>
    <col min="11" max="11" width="17" style="1" customWidth="1"/>
    <col min="12" max="12" width="9.140625" style="1" customWidth="1"/>
    <col min="13" max="16384" width="9.140625" style="1"/>
  </cols>
  <sheetData>
    <row r="1" spans="2:11" ht="24" x14ac:dyDescent="0.45">
      <c r="B1" s="31"/>
      <c r="C1" s="148" t="s">
        <v>0</v>
      </c>
      <c r="D1" s="148"/>
      <c r="E1" s="148"/>
      <c r="F1" s="148"/>
      <c r="G1" s="148"/>
      <c r="H1" s="148"/>
      <c r="I1" s="148"/>
      <c r="J1" s="148"/>
      <c r="K1" s="149"/>
    </row>
    <row r="2" spans="2:11" ht="24" x14ac:dyDescent="0.45">
      <c r="B2" s="30"/>
      <c r="C2" s="128" t="s">
        <v>50</v>
      </c>
      <c r="D2" s="128"/>
      <c r="E2" s="128"/>
      <c r="F2" s="128"/>
      <c r="G2" s="128"/>
      <c r="H2" s="128"/>
      <c r="I2" s="128"/>
      <c r="J2" s="128"/>
      <c r="K2" s="150"/>
    </row>
    <row r="3" spans="2:11" ht="24" x14ac:dyDescent="0.45">
      <c r="B3" s="32" t="s">
        <v>86</v>
      </c>
      <c r="C3" s="136" t="s">
        <v>120</v>
      </c>
      <c r="D3" s="136"/>
      <c r="E3" s="136"/>
      <c r="F3" s="136"/>
      <c r="G3" s="136"/>
      <c r="H3" s="136"/>
      <c r="I3" s="136"/>
      <c r="J3" s="136"/>
      <c r="K3" s="151"/>
    </row>
    <row r="4" spans="2:11" x14ac:dyDescent="0.45">
      <c r="B4" s="123" t="s">
        <v>2</v>
      </c>
      <c r="C4" s="123" t="s">
        <v>59</v>
      </c>
      <c r="D4" s="123" t="s">
        <v>59</v>
      </c>
      <c r="E4" s="123" t="s">
        <v>59</v>
      </c>
      <c r="F4" s="123" t="s">
        <v>52</v>
      </c>
      <c r="G4" s="123" t="s">
        <v>52</v>
      </c>
      <c r="H4" s="123" t="s">
        <v>52</v>
      </c>
      <c r="I4" s="123" t="s">
        <v>53</v>
      </c>
      <c r="J4" s="123" t="s">
        <v>53</v>
      </c>
      <c r="K4" s="123" t="s">
        <v>53</v>
      </c>
    </row>
    <row r="5" spans="2:11" ht="37.5" x14ac:dyDescent="0.45">
      <c r="B5" s="123" t="s">
        <v>2</v>
      </c>
      <c r="C5" s="123" t="s">
        <v>60</v>
      </c>
      <c r="D5" s="20" t="s">
        <v>61</v>
      </c>
      <c r="E5" s="152" t="s">
        <v>62</v>
      </c>
      <c r="F5" s="152" t="s">
        <v>63</v>
      </c>
      <c r="G5" s="152" t="s">
        <v>57</v>
      </c>
      <c r="H5" s="152" t="s">
        <v>64</v>
      </c>
      <c r="I5" s="152" t="s">
        <v>63</v>
      </c>
      <c r="J5" s="152" t="s">
        <v>57</v>
      </c>
      <c r="K5" s="152" t="s">
        <v>64</v>
      </c>
    </row>
    <row r="6" spans="2:11" ht="24" x14ac:dyDescent="0.45">
      <c r="B6" s="5" t="s">
        <v>84</v>
      </c>
      <c r="C6" s="5" t="s">
        <v>84</v>
      </c>
      <c r="D6" s="77" t="s">
        <v>84</v>
      </c>
      <c r="E6" s="77" t="s">
        <v>84</v>
      </c>
      <c r="F6" s="77" t="s">
        <v>84</v>
      </c>
      <c r="G6" s="77" t="s">
        <v>84</v>
      </c>
      <c r="H6" s="77" t="s">
        <v>84</v>
      </c>
      <c r="I6" s="77" t="s">
        <v>84</v>
      </c>
      <c r="J6" s="77" t="s">
        <v>84</v>
      </c>
      <c r="K6" s="77" t="s">
        <v>84</v>
      </c>
    </row>
  </sheetData>
  <mergeCells count="15">
    <mergeCell ref="B4:B5"/>
    <mergeCell ref="C5"/>
    <mergeCell ref="E5"/>
    <mergeCell ref="C4:E4"/>
    <mergeCell ref="C1:K1"/>
    <mergeCell ref="C2:K2"/>
    <mergeCell ref="C3:K3"/>
    <mergeCell ref="J5"/>
    <mergeCell ref="K5"/>
    <mergeCell ref="I4:K4"/>
    <mergeCell ref="F5"/>
    <mergeCell ref="G5"/>
    <mergeCell ref="H5"/>
    <mergeCell ref="F4:H4"/>
    <mergeCell ref="I5"/>
  </mergeCells>
  <printOptions horizontalCentered="1" verticalCentered="1"/>
  <pageMargins left="0.7" right="0.7" top="0.75" bottom="0.75" header="0.3" footer="0.3"/>
  <pageSetup paperSize="9" scale="71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L20"/>
  <sheetViews>
    <sheetView rightToLeft="1" view="pageBreakPreview" zoomScale="90" zoomScaleNormal="100" zoomScaleSheetLayoutView="90" workbookViewId="0">
      <selection activeCell="F12" sqref="F12"/>
    </sheetView>
  </sheetViews>
  <sheetFormatPr defaultRowHeight="18.75" x14ac:dyDescent="0.45"/>
  <cols>
    <col min="1" max="1" width="9.140625" style="1"/>
    <col min="2" max="2" width="29.140625" style="1" customWidth="1"/>
    <col min="3" max="3" width="11" style="1" bestFit="1" customWidth="1"/>
    <col min="4" max="4" width="17.28515625" style="1" bestFit="1" customWidth="1"/>
    <col min="5" max="5" width="17.5703125" style="1" bestFit="1" customWidth="1"/>
    <col min="6" max="6" width="20.140625" style="1" bestFit="1" customWidth="1"/>
    <col min="7" max="7" width="13.85546875" style="1" customWidth="1"/>
    <col min="8" max="8" width="18.7109375" style="1" bestFit="1" customWidth="1"/>
    <col min="9" max="9" width="20" style="1" customWidth="1"/>
    <col min="10" max="10" width="18.85546875" style="1" bestFit="1" customWidth="1"/>
    <col min="11" max="11" width="9.140625" style="1" customWidth="1"/>
    <col min="12" max="16384" width="9.140625" style="1"/>
  </cols>
  <sheetData>
    <row r="1" spans="2:12" ht="24" x14ac:dyDescent="0.45">
      <c r="B1" s="156" t="s">
        <v>0</v>
      </c>
      <c r="C1" s="148"/>
      <c r="D1" s="148"/>
      <c r="E1" s="148"/>
      <c r="F1" s="148"/>
      <c r="G1" s="148"/>
      <c r="H1" s="148"/>
      <c r="I1" s="148"/>
      <c r="J1" s="149"/>
    </row>
    <row r="2" spans="2:12" ht="24" x14ac:dyDescent="0.45">
      <c r="B2" s="157" t="s">
        <v>50</v>
      </c>
      <c r="C2" s="128"/>
      <c r="D2" s="128"/>
      <c r="E2" s="128"/>
      <c r="F2" s="128"/>
      <c r="G2" s="128"/>
      <c r="H2" s="128"/>
      <c r="I2" s="128"/>
      <c r="J2" s="150"/>
    </row>
    <row r="3" spans="2:12" ht="24" x14ac:dyDescent="0.45">
      <c r="B3" s="158" t="s">
        <v>120</v>
      </c>
      <c r="C3" s="136"/>
      <c r="D3" s="136"/>
      <c r="E3" s="136"/>
      <c r="F3" s="136"/>
      <c r="G3" s="136"/>
      <c r="H3" s="136"/>
      <c r="I3" s="136"/>
      <c r="J3" s="151"/>
    </row>
    <row r="4" spans="2:12" ht="24" x14ac:dyDescent="0.45">
      <c r="B4" s="32" t="s">
        <v>86</v>
      </c>
      <c r="C4" s="37"/>
      <c r="D4" s="37"/>
      <c r="E4" s="37"/>
      <c r="F4" s="37"/>
      <c r="G4" s="37"/>
      <c r="H4" s="37"/>
      <c r="I4" s="37"/>
      <c r="J4" s="38"/>
    </row>
    <row r="5" spans="2:12" x14ac:dyDescent="0.45">
      <c r="B5" s="123" t="s">
        <v>2</v>
      </c>
      <c r="C5" s="123" t="s">
        <v>52</v>
      </c>
      <c r="D5" s="123" t="s">
        <v>52</v>
      </c>
      <c r="E5" s="123" t="s">
        <v>52</v>
      </c>
      <c r="F5" s="123" t="s">
        <v>52</v>
      </c>
      <c r="G5" s="123" t="s">
        <v>53</v>
      </c>
      <c r="H5" s="123" t="s">
        <v>53</v>
      </c>
      <c r="I5" s="123" t="s">
        <v>53</v>
      </c>
      <c r="J5" s="123" t="s">
        <v>53</v>
      </c>
    </row>
    <row r="6" spans="2:12" ht="37.5" x14ac:dyDescent="0.45">
      <c r="B6" s="123" t="s">
        <v>2</v>
      </c>
      <c r="C6" s="123" t="s">
        <v>6</v>
      </c>
      <c r="D6" s="123" t="s">
        <v>8</v>
      </c>
      <c r="E6" s="123" t="s">
        <v>65</v>
      </c>
      <c r="F6" s="20" t="s">
        <v>66</v>
      </c>
      <c r="G6" s="123" t="s">
        <v>6</v>
      </c>
      <c r="H6" s="19" t="s">
        <v>8</v>
      </c>
      <c r="I6" s="123" t="s">
        <v>65</v>
      </c>
      <c r="J6" s="152" t="s">
        <v>66</v>
      </c>
    </row>
    <row r="7" spans="2:12" ht="27.75" customHeight="1" x14ac:dyDescent="0.45">
      <c r="B7" s="3" t="s">
        <v>18</v>
      </c>
      <c r="C7" s="4">
        <v>39129946</v>
      </c>
      <c r="D7" s="4">
        <v>259721519923</v>
      </c>
      <c r="E7" s="4">
        <v>241528623608</v>
      </c>
      <c r="F7" s="51">
        <v>18192896315</v>
      </c>
      <c r="G7" s="4">
        <v>39129946</v>
      </c>
      <c r="H7" s="4">
        <v>259721519923</v>
      </c>
      <c r="I7" s="4">
        <v>232880635394</v>
      </c>
      <c r="J7" s="51">
        <v>26840884529</v>
      </c>
    </row>
    <row r="8" spans="2:12" ht="27" customHeight="1" x14ac:dyDescent="0.45">
      <c r="B8" s="3" t="s">
        <v>19</v>
      </c>
      <c r="C8" s="4">
        <v>17404200</v>
      </c>
      <c r="D8" s="4">
        <v>86379095336</v>
      </c>
      <c r="E8" s="4">
        <v>98115927330</v>
      </c>
      <c r="F8" s="51">
        <v>-11736831993</v>
      </c>
      <c r="G8" s="4">
        <v>17404200</v>
      </c>
      <c r="H8" s="4">
        <v>86379095336</v>
      </c>
      <c r="I8" s="4">
        <v>96233241721</v>
      </c>
      <c r="J8" s="51">
        <v>-9854146384</v>
      </c>
    </row>
    <row r="9" spans="2:12" ht="27" customHeight="1" x14ac:dyDescent="0.45">
      <c r="B9" s="3" t="s">
        <v>15</v>
      </c>
      <c r="C9" s="4">
        <v>2651431</v>
      </c>
      <c r="D9" s="4">
        <v>6573080106</v>
      </c>
      <c r="E9" s="4">
        <v>7479943887</v>
      </c>
      <c r="F9" s="51">
        <v>-906863780</v>
      </c>
      <c r="G9" s="4">
        <v>2651431</v>
      </c>
      <c r="H9" s="4">
        <v>6573080106</v>
      </c>
      <c r="I9" s="4">
        <v>7491864493</v>
      </c>
      <c r="J9" s="51">
        <v>-918784386</v>
      </c>
    </row>
    <row r="10" spans="2:12" ht="26.25" customHeight="1" x14ac:dyDescent="0.45">
      <c r="B10" s="3" t="s">
        <v>96</v>
      </c>
      <c r="C10" s="4">
        <v>1015632</v>
      </c>
      <c r="D10" s="4">
        <v>6253585262</v>
      </c>
      <c r="E10" s="4">
        <v>5684065931</v>
      </c>
      <c r="F10" s="51">
        <v>569519331</v>
      </c>
      <c r="G10" s="4">
        <v>1015632</v>
      </c>
      <c r="H10" s="4">
        <v>6253585262</v>
      </c>
      <c r="I10" s="4">
        <v>5141859250</v>
      </c>
      <c r="J10" s="51">
        <v>1111726012</v>
      </c>
    </row>
    <row r="11" spans="2:12" ht="24" customHeight="1" x14ac:dyDescent="0.45">
      <c r="B11" s="3" t="s">
        <v>98</v>
      </c>
      <c r="C11" s="4">
        <v>9100</v>
      </c>
      <c r="D11" s="4">
        <v>6126116143</v>
      </c>
      <c r="E11" s="4">
        <v>6044960430</v>
      </c>
      <c r="F11" s="51">
        <v>81155713</v>
      </c>
      <c r="G11" s="4">
        <v>9100</v>
      </c>
      <c r="H11" s="4">
        <v>6126116143</v>
      </c>
      <c r="I11" s="4">
        <v>5942054867</v>
      </c>
      <c r="J11" s="51">
        <v>184061276</v>
      </c>
    </row>
    <row r="12" spans="2:12" ht="26.25" customHeight="1" x14ac:dyDescent="0.45">
      <c r="B12" s="3" t="s">
        <v>16</v>
      </c>
      <c r="C12" s="4">
        <v>591700</v>
      </c>
      <c r="D12" s="4">
        <v>4232633538</v>
      </c>
      <c r="E12" s="4">
        <v>4874252002</v>
      </c>
      <c r="F12" s="51">
        <v>-641618463</v>
      </c>
      <c r="G12" s="4">
        <v>591700</v>
      </c>
      <c r="H12" s="4">
        <v>4232633538</v>
      </c>
      <c r="I12" s="4">
        <v>4176476452</v>
      </c>
      <c r="J12" s="51">
        <v>56157086</v>
      </c>
    </row>
    <row r="13" spans="2:12" ht="27" customHeight="1" x14ac:dyDescent="0.45">
      <c r="B13" s="3" t="s">
        <v>99</v>
      </c>
      <c r="C13" s="4">
        <v>3900</v>
      </c>
      <c r="D13" s="4">
        <v>3307561478</v>
      </c>
      <c r="E13" s="4">
        <v>3321457214</v>
      </c>
      <c r="F13" s="51">
        <v>-13895735</v>
      </c>
      <c r="G13" s="4">
        <v>3900</v>
      </c>
      <c r="H13" s="4">
        <v>3307561478</v>
      </c>
      <c r="I13" s="4">
        <v>3192512896</v>
      </c>
      <c r="J13" s="51">
        <v>115048582</v>
      </c>
      <c r="L13" s="47"/>
    </row>
    <row r="14" spans="2:12" ht="27.75" customHeight="1" x14ac:dyDescent="0.45">
      <c r="B14" s="3" t="s">
        <v>17</v>
      </c>
      <c r="C14" s="4">
        <v>490273</v>
      </c>
      <c r="D14" s="4">
        <v>3242423623</v>
      </c>
      <c r="E14" s="4">
        <v>3697101832</v>
      </c>
      <c r="F14" s="51">
        <v>-454678208</v>
      </c>
      <c r="G14" s="4">
        <v>490273</v>
      </c>
      <c r="H14" s="4">
        <v>3242423623</v>
      </c>
      <c r="I14" s="4">
        <v>3723080529</v>
      </c>
      <c r="J14" s="51">
        <v>-480656905</v>
      </c>
    </row>
    <row r="15" spans="2:12" ht="27.75" customHeight="1" x14ac:dyDescent="0.45">
      <c r="B15" s="3" t="s">
        <v>14</v>
      </c>
      <c r="C15" s="4">
        <v>0</v>
      </c>
      <c r="D15" s="4">
        <v>0</v>
      </c>
      <c r="E15" s="4">
        <v>0</v>
      </c>
      <c r="F15" s="51">
        <v>0</v>
      </c>
      <c r="G15" s="4">
        <v>0</v>
      </c>
      <c r="H15" s="4">
        <v>0</v>
      </c>
      <c r="I15" s="4">
        <v>3</v>
      </c>
      <c r="J15" s="51">
        <v>-3</v>
      </c>
    </row>
    <row r="16" spans="2:12" ht="27.75" customHeight="1" x14ac:dyDescent="0.45">
      <c r="B16" s="3" t="s">
        <v>100</v>
      </c>
      <c r="C16" s="4">
        <v>0</v>
      </c>
      <c r="D16" s="4">
        <v>0</v>
      </c>
      <c r="E16" s="4">
        <v>64135</v>
      </c>
      <c r="F16" s="51">
        <v>-64135</v>
      </c>
      <c r="G16" s="4">
        <v>0</v>
      </c>
      <c r="H16" s="4">
        <v>0</v>
      </c>
      <c r="I16" s="4">
        <v>0</v>
      </c>
      <c r="J16" s="51">
        <v>0</v>
      </c>
    </row>
    <row r="17" spans="2:10" ht="31.5" customHeight="1" x14ac:dyDescent="0.45">
      <c r="B17" s="3" t="s">
        <v>101</v>
      </c>
      <c r="C17" s="4">
        <v>0</v>
      </c>
      <c r="D17" s="4">
        <v>0</v>
      </c>
      <c r="E17" s="4">
        <v>71134239</v>
      </c>
      <c r="F17" s="51">
        <v>-71134239</v>
      </c>
      <c r="G17" s="4">
        <v>0</v>
      </c>
      <c r="H17" s="4">
        <v>0</v>
      </c>
      <c r="I17" s="4">
        <v>0</v>
      </c>
      <c r="J17" s="51">
        <v>0</v>
      </c>
    </row>
    <row r="18" spans="2:10" ht="33.75" customHeight="1" x14ac:dyDescent="0.55000000000000004">
      <c r="B18" s="159" t="s">
        <v>72</v>
      </c>
      <c r="C18" s="160"/>
      <c r="D18" s="17">
        <f>SUM(D7:D17)</f>
        <v>375836015409</v>
      </c>
      <c r="E18" s="17">
        <f>SUM(E7:E17)</f>
        <v>370817530608</v>
      </c>
      <c r="F18" s="18">
        <f>SUM(F7:F17)</f>
        <v>5018484806</v>
      </c>
      <c r="G18" s="28"/>
      <c r="H18" s="18">
        <f>SUM(H7:H17)</f>
        <v>375836015409</v>
      </c>
      <c r="I18" s="18">
        <f>SUM(I7:I17)</f>
        <v>358781725605</v>
      </c>
      <c r="J18" s="18">
        <f>SUM(J7:J17)</f>
        <v>17054289807</v>
      </c>
    </row>
    <row r="20" spans="2:10" x14ac:dyDescent="0.45">
      <c r="C20" s="10"/>
      <c r="F20" s="10"/>
      <c r="G20" s="10"/>
    </row>
  </sheetData>
  <mergeCells count="13">
    <mergeCell ref="B1:J1"/>
    <mergeCell ref="B2:J2"/>
    <mergeCell ref="B3:J3"/>
    <mergeCell ref="B18:C18"/>
    <mergeCell ref="G6"/>
    <mergeCell ref="I6"/>
    <mergeCell ref="J6"/>
    <mergeCell ref="G5:J5"/>
    <mergeCell ref="B5:B6"/>
    <mergeCell ref="C6"/>
    <mergeCell ref="D6"/>
    <mergeCell ref="E6"/>
    <mergeCell ref="C5:F5"/>
  </mergeCells>
  <printOptions horizontalCentered="1" verticalCentered="1"/>
  <pageMargins left="0.7" right="0.7" top="0.75" bottom="0.75" header="0.3" footer="0.3"/>
  <pageSetup paperSize="9" scale="70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J20"/>
  <sheetViews>
    <sheetView rightToLeft="1" view="pageBreakPreview" zoomScale="90" zoomScaleNormal="100" zoomScaleSheetLayoutView="90" workbookViewId="0">
      <selection activeCell="F12" sqref="F12"/>
    </sheetView>
  </sheetViews>
  <sheetFormatPr defaultRowHeight="18.75" x14ac:dyDescent="0.45"/>
  <cols>
    <col min="1" max="1" width="9.140625" style="1"/>
    <col min="2" max="2" width="27.140625" style="1" customWidth="1"/>
    <col min="3" max="3" width="10.85546875" style="1" bestFit="1" customWidth="1"/>
    <col min="4" max="4" width="16.42578125" style="1" bestFit="1" customWidth="1"/>
    <col min="5" max="5" width="16.85546875" style="1" bestFit="1" customWidth="1"/>
    <col min="6" max="6" width="19.5703125" style="1" bestFit="1" customWidth="1"/>
    <col min="7" max="7" width="12" style="1" bestFit="1" customWidth="1"/>
    <col min="8" max="8" width="17.140625" style="1" bestFit="1" customWidth="1"/>
    <col min="9" max="9" width="16.85546875" style="1" bestFit="1" customWidth="1"/>
    <col min="10" max="10" width="19.5703125" style="1" bestFit="1" customWidth="1"/>
    <col min="11" max="11" width="9.140625" style="1" customWidth="1"/>
    <col min="12" max="16384" width="9.140625" style="1"/>
  </cols>
  <sheetData>
    <row r="1" spans="2:10" ht="24" x14ac:dyDescent="0.45">
      <c r="B1" s="161" t="s">
        <v>0</v>
      </c>
      <c r="C1" s="162"/>
      <c r="D1" s="162"/>
      <c r="E1" s="162"/>
      <c r="F1" s="162"/>
      <c r="G1" s="162"/>
      <c r="H1" s="162"/>
      <c r="I1" s="162"/>
      <c r="J1" s="163"/>
    </row>
    <row r="2" spans="2:10" ht="24" x14ac:dyDescent="0.45">
      <c r="B2" s="164" t="s">
        <v>50</v>
      </c>
      <c r="C2" s="165"/>
      <c r="D2" s="165"/>
      <c r="E2" s="165"/>
      <c r="F2" s="165"/>
      <c r="G2" s="165"/>
      <c r="H2" s="165"/>
      <c r="I2" s="165"/>
      <c r="J2" s="166"/>
    </row>
    <row r="3" spans="2:10" ht="24" x14ac:dyDescent="0.45">
      <c r="B3" s="167" t="s">
        <v>120</v>
      </c>
      <c r="C3" s="168"/>
      <c r="D3" s="168"/>
      <c r="E3" s="168"/>
      <c r="F3" s="168"/>
      <c r="G3" s="168"/>
      <c r="H3" s="168"/>
      <c r="I3" s="168"/>
      <c r="J3" s="169"/>
    </row>
    <row r="4" spans="2:10" ht="24" x14ac:dyDescent="0.45">
      <c r="B4" s="36" t="s">
        <v>86</v>
      </c>
      <c r="C4" s="39"/>
      <c r="D4" s="39"/>
      <c r="E4" s="39"/>
      <c r="F4" s="39"/>
      <c r="G4" s="39"/>
      <c r="H4" s="39"/>
      <c r="I4" s="39"/>
      <c r="J4" s="40"/>
    </row>
    <row r="5" spans="2:10" x14ac:dyDescent="0.45">
      <c r="B5" s="123" t="s">
        <v>2</v>
      </c>
      <c r="C5" s="123" t="s">
        <v>52</v>
      </c>
      <c r="D5" s="123" t="s">
        <v>52</v>
      </c>
      <c r="E5" s="123" t="s">
        <v>52</v>
      </c>
      <c r="F5" s="123" t="s">
        <v>52</v>
      </c>
      <c r="G5" s="123" t="s">
        <v>53</v>
      </c>
      <c r="H5" s="123" t="s">
        <v>53</v>
      </c>
      <c r="I5" s="123" t="s">
        <v>53</v>
      </c>
      <c r="J5" s="123" t="s">
        <v>53</v>
      </c>
    </row>
    <row r="6" spans="2:10" x14ac:dyDescent="0.45">
      <c r="B6" s="123" t="s">
        <v>2</v>
      </c>
      <c r="C6" s="123" t="s">
        <v>6</v>
      </c>
      <c r="D6" s="123" t="s">
        <v>92</v>
      </c>
      <c r="E6" s="123" t="s">
        <v>65</v>
      </c>
      <c r="F6" s="123" t="s">
        <v>67</v>
      </c>
      <c r="G6" s="123" t="s">
        <v>6</v>
      </c>
      <c r="H6" s="123" t="s">
        <v>8</v>
      </c>
      <c r="I6" s="123" t="s">
        <v>65</v>
      </c>
      <c r="J6" s="123" t="s">
        <v>67</v>
      </c>
    </row>
    <row r="7" spans="2:10" ht="26.25" customHeight="1" x14ac:dyDescent="0.45">
      <c r="B7" s="110" t="s">
        <v>19</v>
      </c>
      <c r="C7" s="4">
        <v>4322756</v>
      </c>
      <c r="D7" s="4">
        <v>25109961140</v>
      </c>
      <c r="E7" s="4">
        <v>23829288548</v>
      </c>
      <c r="F7" s="51">
        <v>1280672592</v>
      </c>
      <c r="G7" s="4">
        <v>11336335</v>
      </c>
      <c r="H7" s="4">
        <v>63816314265</v>
      </c>
      <c r="I7" s="4">
        <v>61571788038</v>
      </c>
      <c r="J7" s="51">
        <v>2244526227</v>
      </c>
    </row>
    <row r="8" spans="2:10" ht="26.25" customHeight="1" x14ac:dyDescent="0.45">
      <c r="B8" s="110" t="s">
        <v>17</v>
      </c>
      <c r="C8" s="4">
        <v>791866</v>
      </c>
      <c r="D8" s="4">
        <v>6458330006</v>
      </c>
      <c r="E8" s="4">
        <v>6400925293</v>
      </c>
      <c r="F8" s="51">
        <v>57404713</v>
      </c>
      <c r="G8" s="4">
        <v>1378250</v>
      </c>
      <c r="H8" s="4">
        <v>10745817953</v>
      </c>
      <c r="I8" s="4">
        <v>10285234916</v>
      </c>
      <c r="J8" s="51">
        <v>460583037</v>
      </c>
    </row>
    <row r="9" spans="2:10" ht="27" customHeight="1" x14ac:dyDescent="0.45">
      <c r="B9" s="110" t="s">
        <v>18</v>
      </c>
      <c r="C9" s="4">
        <v>1009428</v>
      </c>
      <c r="D9" s="4">
        <v>6636560136</v>
      </c>
      <c r="E9" s="4">
        <v>5948961272</v>
      </c>
      <c r="F9" s="51">
        <v>687598864</v>
      </c>
      <c r="G9" s="4">
        <v>1243107</v>
      </c>
      <c r="H9" s="4">
        <v>8057391670</v>
      </c>
      <c r="I9" s="4">
        <v>7301421325</v>
      </c>
      <c r="J9" s="51">
        <v>755970345</v>
      </c>
    </row>
    <row r="10" spans="2:10" ht="27.75" customHeight="1" x14ac:dyDescent="0.45">
      <c r="B10" s="110" t="s">
        <v>98</v>
      </c>
      <c r="C10" s="4">
        <v>9000</v>
      </c>
      <c r="D10" s="4">
        <v>5912710175</v>
      </c>
      <c r="E10" s="4">
        <v>5674089077</v>
      </c>
      <c r="F10" s="51">
        <v>238621098</v>
      </c>
      <c r="G10" s="4">
        <v>11000</v>
      </c>
      <c r="H10" s="4">
        <v>7191782175</v>
      </c>
      <c r="I10" s="4">
        <v>6934997761</v>
      </c>
      <c r="J10" s="51">
        <v>256784414</v>
      </c>
    </row>
    <row r="11" spans="2:10" ht="27" customHeight="1" x14ac:dyDescent="0.45">
      <c r="B11" s="110" t="s">
        <v>99</v>
      </c>
      <c r="C11" s="4">
        <v>6501</v>
      </c>
      <c r="D11" s="4">
        <v>5508866660</v>
      </c>
      <c r="E11" s="4">
        <v>5331669271</v>
      </c>
      <c r="F11" s="51">
        <v>177197389</v>
      </c>
      <c r="G11" s="4">
        <v>6501</v>
      </c>
      <c r="H11" s="4">
        <v>5508866660</v>
      </c>
      <c r="I11" s="4">
        <v>5331669271</v>
      </c>
      <c r="J11" s="51">
        <v>177197389</v>
      </c>
    </row>
    <row r="12" spans="2:10" ht="28.5" customHeight="1" x14ac:dyDescent="0.45">
      <c r="B12" s="110" t="s">
        <v>15</v>
      </c>
      <c r="C12" s="4">
        <v>1046604</v>
      </c>
      <c r="D12" s="4">
        <v>3066956770</v>
      </c>
      <c r="E12" s="4">
        <v>3086842547</v>
      </c>
      <c r="F12" s="51">
        <v>-19885777</v>
      </c>
      <c r="G12" s="4">
        <v>1642783</v>
      </c>
      <c r="H12" s="4">
        <v>4838998239</v>
      </c>
      <c r="I12" s="4">
        <v>4855262979</v>
      </c>
      <c r="J12" s="51">
        <v>-16264740</v>
      </c>
    </row>
    <row r="13" spans="2:10" ht="30.75" customHeight="1" x14ac:dyDescent="0.45">
      <c r="B13" s="110" t="s">
        <v>16</v>
      </c>
      <c r="C13" s="4">
        <v>255233</v>
      </c>
      <c r="D13" s="4">
        <v>2108700915</v>
      </c>
      <c r="E13" s="4">
        <v>1676940256</v>
      </c>
      <c r="F13" s="51">
        <v>431760659</v>
      </c>
      <c r="G13" s="4">
        <v>773252</v>
      </c>
      <c r="H13" s="4">
        <v>5738392371</v>
      </c>
      <c r="I13" s="4">
        <v>4844230632</v>
      </c>
      <c r="J13" s="51">
        <v>894161739</v>
      </c>
    </row>
    <row r="14" spans="2:10" ht="29.25" customHeight="1" x14ac:dyDescent="0.45">
      <c r="B14" s="110" t="s">
        <v>101</v>
      </c>
      <c r="C14" s="4">
        <v>4654</v>
      </c>
      <c r="D14" s="4">
        <v>3991909751</v>
      </c>
      <c r="E14" s="4">
        <v>3865620543</v>
      </c>
      <c r="F14" s="51">
        <v>126289208</v>
      </c>
      <c r="G14" s="4">
        <v>4654</v>
      </c>
      <c r="H14" s="4">
        <v>3991909751</v>
      </c>
      <c r="I14" s="4">
        <v>3865620543</v>
      </c>
      <c r="J14" s="51">
        <v>126289208</v>
      </c>
    </row>
    <row r="15" spans="2:10" ht="30.75" customHeight="1" x14ac:dyDescent="0.45">
      <c r="B15" s="110" t="s">
        <v>97</v>
      </c>
      <c r="C15" s="4">
        <v>0</v>
      </c>
      <c r="D15" s="4">
        <v>0</v>
      </c>
      <c r="E15" s="4">
        <v>0</v>
      </c>
      <c r="F15" s="51">
        <v>0</v>
      </c>
      <c r="G15" s="4">
        <v>4535</v>
      </c>
      <c r="H15" s="4">
        <v>3616145420</v>
      </c>
      <c r="I15" s="4">
        <v>3607455835</v>
      </c>
      <c r="J15" s="51">
        <v>8689585</v>
      </c>
    </row>
    <row r="16" spans="2:10" ht="30.75" customHeight="1" x14ac:dyDescent="0.45">
      <c r="B16" s="110" t="s">
        <v>14</v>
      </c>
      <c r="C16" s="4">
        <v>0</v>
      </c>
      <c r="D16" s="4">
        <v>0</v>
      </c>
      <c r="E16" s="4">
        <v>0</v>
      </c>
      <c r="F16" s="51">
        <v>0</v>
      </c>
      <c r="G16" s="4">
        <v>4767</v>
      </c>
      <c r="H16" s="4">
        <v>80727347</v>
      </c>
      <c r="I16" s="4">
        <v>72553874</v>
      </c>
      <c r="J16" s="51">
        <v>8173473</v>
      </c>
    </row>
    <row r="17" spans="2:10" ht="31.5" customHeight="1" x14ac:dyDescent="0.45">
      <c r="B17" s="110" t="s">
        <v>100</v>
      </c>
      <c r="C17" s="4">
        <v>5</v>
      </c>
      <c r="D17" s="4">
        <v>3968373</v>
      </c>
      <c r="E17" s="4">
        <v>3837779</v>
      </c>
      <c r="F17" s="51">
        <v>130594</v>
      </c>
      <c r="G17" s="4">
        <v>5</v>
      </c>
      <c r="H17" s="4">
        <v>3968373</v>
      </c>
      <c r="I17" s="4">
        <v>3837779</v>
      </c>
      <c r="J17" s="51">
        <v>130594</v>
      </c>
    </row>
    <row r="18" spans="2:10" ht="36" customHeight="1" x14ac:dyDescent="0.55000000000000004">
      <c r="B18" s="159" t="s">
        <v>72</v>
      </c>
      <c r="C18" s="160"/>
      <c r="D18" s="17">
        <f>SUM(D7:D17)</f>
        <v>58797963926</v>
      </c>
      <c r="E18" s="17">
        <f>SUM(E7:E17)</f>
        <v>55818174586</v>
      </c>
      <c r="F18" s="18">
        <f>SUM(F7:F17)</f>
        <v>2979789340</v>
      </c>
      <c r="G18" s="24"/>
      <c r="H18" s="17">
        <f>SUM(H7:H17)</f>
        <v>113590314224</v>
      </c>
      <c r="I18" s="17">
        <f>SUM(I7:I17)</f>
        <v>108674072953</v>
      </c>
      <c r="J18" s="18">
        <f>SUM(J7:J17)</f>
        <v>4916241271</v>
      </c>
    </row>
    <row r="20" spans="2:10" x14ac:dyDescent="0.45">
      <c r="C20" s="10"/>
      <c r="G20" s="10"/>
    </row>
  </sheetData>
  <mergeCells count="15">
    <mergeCell ref="B1:J1"/>
    <mergeCell ref="B2:J2"/>
    <mergeCell ref="B3:J3"/>
    <mergeCell ref="B18:C18"/>
    <mergeCell ref="I6"/>
    <mergeCell ref="J6"/>
    <mergeCell ref="G5:J5"/>
    <mergeCell ref="B5:B6"/>
    <mergeCell ref="C6"/>
    <mergeCell ref="D6"/>
    <mergeCell ref="E6"/>
    <mergeCell ref="F6"/>
    <mergeCell ref="C5:F5"/>
    <mergeCell ref="G6"/>
    <mergeCell ref="H6"/>
  </mergeCells>
  <printOptions horizontalCentered="1" verticalCentered="1"/>
  <pageMargins left="0.7" right="0.7" top="0.75" bottom="0.75" header="0.3" footer="0.3"/>
  <pageSetup paperSize="9" scale="75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2" tint="-9.9978637043366805E-2"/>
    <pageSetUpPr fitToPage="1"/>
  </sheetPr>
  <dimension ref="B1:L23"/>
  <sheetViews>
    <sheetView rightToLeft="1" view="pageBreakPreview" topLeftCell="A3" zoomScale="90" zoomScaleNormal="100" zoomScaleSheetLayoutView="90" workbookViewId="0">
      <selection activeCell="D11" sqref="D11"/>
    </sheetView>
  </sheetViews>
  <sheetFormatPr defaultRowHeight="18.75" x14ac:dyDescent="0.45"/>
  <cols>
    <col min="1" max="1" width="9.140625" style="1"/>
    <col min="2" max="2" width="25.140625" style="1" bestFit="1" customWidth="1"/>
    <col min="3" max="3" width="12.7109375" style="1" customWidth="1"/>
    <col min="4" max="4" width="17.7109375" style="1" bestFit="1" customWidth="1"/>
    <col min="5" max="5" width="16.140625" style="1" bestFit="1" customWidth="1"/>
    <col min="6" max="6" width="18.7109375" style="1" bestFit="1" customWidth="1"/>
    <col min="7" max="7" width="16.85546875" style="1" customWidth="1"/>
    <col min="8" max="8" width="12.85546875" style="1" customWidth="1"/>
    <col min="9" max="9" width="18.85546875" style="1" bestFit="1" customWidth="1"/>
    <col min="10" max="10" width="16.5703125" style="1" customWidth="1"/>
    <col min="11" max="11" width="18.7109375" style="1" bestFit="1" customWidth="1"/>
    <col min="12" max="12" width="12" style="1" customWidth="1"/>
    <col min="13" max="13" width="5" style="1" customWidth="1"/>
    <col min="14" max="16384" width="9.140625" style="1"/>
  </cols>
  <sheetData>
    <row r="1" spans="2:12" ht="24" x14ac:dyDescent="0.45">
      <c r="B1" s="33"/>
      <c r="C1" s="162" t="s">
        <v>0</v>
      </c>
      <c r="D1" s="162"/>
      <c r="E1" s="162"/>
      <c r="F1" s="162"/>
      <c r="G1" s="162"/>
      <c r="H1" s="162"/>
      <c r="I1" s="162"/>
      <c r="J1" s="162"/>
      <c r="K1" s="162"/>
      <c r="L1" s="163"/>
    </row>
    <row r="2" spans="2:12" ht="24" x14ac:dyDescent="0.45">
      <c r="B2" s="34"/>
      <c r="C2" s="165" t="s">
        <v>50</v>
      </c>
      <c r="D2" s="165"/>
      <c r="E2" s="165"/>
      <c r="F2" s="165"/>
      <c r="G2" s="165"/>
      <c r="H2" s="165"/>
      <c r="I2" s="165"/>
      <c r="J2" s="165"/>
      <c r="K2" s="165"/>
      <c r="L2" s="166"/>
    </row>
    <row r="3" spans="2:12" ht="24" x14ac:dyDescent="0.45">
      <c r="B3" s="35" t="s">
        <v>86</v>
      </c>
      <c r="C3" s="168" t="s">
        <v>120</v>
      </c>
      <c r="D3" s="168"/>
      <c r="E3" s="168"/>
      <c r="F3" s="168"/>
      <c r="G3" s="168"/>
      <c r="H3" s="168"/>
      <c r="I3" s="168"/>
      <c r="J3" s="168"/>
      <c r="K3" s="168"/>
      <c r="L3" s="169"/>
    </row>
    <row r="4" spans="2:12" x14ac:dyDescent="0.45">
      <c r="B4" s="123" t="s">
        <v>2</v>
      </c>
      <c r="C4" s="170" t="s">
        <v>52</v>
      </c>
      <c r="D4" s="171"/>
      <c r="E4" s="171"/>
      <c r="F4" s="171"/>
      <c r="G4" s="171"/>
      <c r="H4" s="123" t="s">
        <v>53</v>
      </c>
      <c r="I4" s="123" t="s">
        <v>53</v>
      </c>
      <c r="J4" s="123" t="s">
        <v>53</v>
      </c>
      <c r="K4" s="123" t="s">
        <v>53</v>
      </c>
      <c r="L4" s="123" t="s">
        <v>53</v>
      </c>
    </row>
    <row r="5" spans="2:12" ht="73.5" customHeight="1" x14ac:dyDescent="0.45">
      <c r="B5" s="123" t="s">
        <v>2</v>
      </c>
      <c r="C5" s="123" t="s">
        <v>68</v>
      </c>
      <c r="D5" s="123" t="s">
        <v>69</v>
      </c>
      <c r="E5" s="123" t="s">
        <v>70</v>
      </c>
      <c r="F5" s="54" t="s">
        <v>94</v>
      </c>
      <c r="G5" s="152" t="s">
        <v>93</v>
      </c>
      <c r="H5" s="81" t="s">
        <v>68</v>
      </c>
      <c r="I5" s="123" t="s">
        <v>69</v>
      </c>
      <c r="J5" s="123" t="s">
        <v>70</v>
      </c>
      <c r="K5" s="20" t="s">
        <v>94</v>
      </c>
      <c r="L5" s="81" t="s">
        <v>93</v>
      </c>
    </row>
    <row r="6" spans="2:12" ht="32.25" customHeight="1" x14ac:dyDescent="0.45">
      <c r="B6" s="110" t="s">
        <v>19</v>
      </c>
      <c r="C6" s="4">
        <v>0</v>
      </c>
      <c r="D6" s="51">
        <v>-11736831993</v>
      </c>
      <c r="E6" s="51">
        <v>1280672592</v>
      </c>
      <c r="F6" s="51">
        <f>D6+E6</f>
        <v>-10456159401</v>
      </c>
      <c r="G6" s="100">
        <f>F6/F13</f>
        <v>-1.4016347840336172</v>
      </c>
      <c r="H6" s="4">
        <v>0</v>
      </c>
      <c r="I6" s="51">
        <v>-9854146384</v>
      </c>
      <c r="J6" s="51">
        <v>2244526227</v>
      </c>
      <c r="K6" s="51">
        <f>I6+J6</f>
        <v>-7609620157</v>
      </c>
      <c r="L6" s="100">
        <f>K6/K13</f>
        <v>-0.36060568412027627</v>
      </c>
    </row>
    <row r="7" spans="2:12" ht="28.5" customHeight="1" x14ac:dyDescent="0.45">
      <c r="B7" s="110" t="s">
        <v>16</v>
      </c>
      <c r="C7" s="4">
        <v>0</v>
      </c>
      <c r="D7" s="51">
        <v>-641618463</v>
      </c>
      <c r="E7" s="51">
        <v>431760659</v>
      </c>
      <c r="F7" s="51">
        <f t="shared" ref="F7:F12" si="0">D7+E7</f>
        <v>-209857804</v>
      </c>
      <c r="G7" s="100">
        <f>F7/F13</f>
        <v>-2.8131170012497896E-2</v>
      </c>
      <c r="H7" s="4">
        <v>0</v>
      </c>
      <c r="I7" s="51">
        <v>56157086</v>
      </c>
      <c r="J7" s="51">
        <v>894161739</v>
      </c>
      <c r="K7" s="51">
        <f t="shared" ref="K7:K12" si="1">I7+J7</f>
        <v>950318825</v>
      </c>
      <c r="L7" s="78">
        <f>K7/K13</f>
        <v>4.5033833877537927E-2</v>
      </c>
    </row>
    <row r="8" spans="2:12" ht="27.75" customHeight="1" x14ac:dyDescent="0.45">
      <c r="B8" s="110" t="s">
        <v>18</v>
      </c>
      <c r="C8" s="4">
        <v>0</v>
      </c>
      <c r="D8" s="51">
        <v>18192896315</v>
      </c>
      <c r="E8" s="51">
        <v>687598864</v>
      </c>
      <c r="F8" s="51">
        <f t="shared" si="0"/>
        <v>18880495179</v>
      </c>
      <c r="G8" s="78">
        <f>F8/F13</f>
        <v>2.5309062120968155</v>
      </c>
      <c r="H8" s="4">
        <v>0</v>
      </c>
      <c r="I8" s="51">
        <v>26840884529</v>
      </c>
      <c r="J8" s="51">
        <v>755970345</v>
      </c>
      <c r="K8" s="51">
        <f t="shared" si="1"/>
        <v>27596854874</v>
      </c>
      <c r="L8" s="78">
        <f>K8/K13</f>
        <v>1.307763400286466</v>
      </c>
    </row>
    <row r="9" spans="2:12" ht="28.5" customHeight="1" x14ac:dyDescent="0.45">
      <c r="B9" s="110" t="s">
        <v>17</v>
      </c>
      <c r="C9" s="4">
        <v>0</v>
      </c>
      <c r="D9" s="51">
        <v>-454678208</v>
      </c>
      <c r="E9" s="51">
        <v>57404713</v>
      </c>
      <c r="F9" s="51">
        <f t="shared" si="0"/>
        <v>-397273495</v>
      </c>
      <c r="G9" s="100">
        <f>F9/F13</f>
        <v>-5.3254003502791983E-2</v>
      </c>
      <c r="H9" s="4">
        <v>0</v>
      </c>
      <c r="I9" s="51">
        <v>-480656905</v>
      </c>
      <c r="J9" s="51">
        <v>460583037</v>
      </c>
      <c r="K9" s="51">
        <f t="shared" si="1"/>
        <v>-20073868</v>
      </c>
      <c r="L9" s="78">
        <f>K9/K13</f>
        <v>-9.51263105612608E-4</v>
      </c>
    </row>
    <row r="10" spans="2:12" ht="28.5" customHeight="1" x14ac:dyDescent="0.45">
      <c r="B10" s="110" t="s">
        <v>14</v>
      </c>
      <c r="C10" s="4">
        <v>0</v>
      </c>
      <c r="D10" s="51">
        <v>0</v>
      </c>
      <c r="E10" s="51">
        <v>0</v>
      </c>
      <c r="F10" s="51">
        <f t="shared" si="0"/>
        <v>0</v>
      </c>
      <c r="G10" s="78">
        <f>F10/F13</f>
        <v>0</v>
      </c>
      <c r="H10" s="4">
        <v>0</v>
      </c>
      <c r="I10" s="51">
        <v>-3</v>
      </c>
      <c r="J10" s="51">
        <v>8173473</v>
      </c>
      <c r="K10" s="51">
        <f t="shared" si="1"/>
        <v>8173470</v>
      </c>
      <c r="L10" s="78">
        <f>K10/K13</f>
        <v>3.8732547488264259E-4</v>
      </c>
    </row>
    <row r="11" spans="2:12" ht="25.5" customHeight="1" x14ac:dyDescent="0.45">
      <c r="B11" s="110" t="s">
        <v>96</v>
      </c>
      <c r="C11" s="4">
        <v>0</v>
      </c>
      <c r="D11" s="51">
        <v>569519331</v>
      </c>
      <c r="E11" s="51">
        <v>0</v>
      </c>
      <c r="F11" s="51">
        <f t="shared" si="0"/>
        <v>569519331</v>
      </c>
      <c r="G11" s="78">
        <f>F11/F13</f>
        <v>7.6343337347440574E-2</v>
      </c>
      <c r="H11" s="4">
        <v>0</v>
      </c>
      <c r="I11" s="51">
        <v>1111726012</v>
      </c>
      <c r="J11" s="51">
        <v>0</v>
      </c>
      <c r="K11" s="51">
        <f t="shared" si="1"/>
        <v>1111726012</v>
      </c>
      <c r="L11" s="78">
        <f>K11/K13</f>
        <v>5.2682618953429378E-2</v>
      </c>
    </row>
    <row r="12" spans="2:12" ht="27" customHeight="1" x14ac:dyDescent="0.45">
      <c r="B12" s="110" t="s">
        <v>15</v>
      </c>
      <c r="C12" s="4">
        <v>0</v>
      </c>
      <c r="D12" s="51">
        <v>-906863780</v>
      </c>
      <c r="E12" s="51">
        <v>-19885777</v>
      </c>
      <c r="F12" s="51">
        <f t="shared" si="0"/>
        <v>-926749557</v>
      </c>
      <c r="G12" s="100">
        <f>F12/F13</f>
        <v>-0.12422959189534886</v>
      </c>
      <c r="H12" s="4">
        <v>0</v>
      </c>
      <c r="I12" s="51">
        <v>-918784386</v>
      </c>
      <c r="J12" s="51">
        <v>-16264740</v>
      </c>
      <c r="K12" s="51">
        <f t="shared" si="1"/>
        <v>-935049126</v>
      </c>
      <c r="L12" s="100">
        <f>K12/K13</f>
        <v>-4.4310231366426978E-2</v>
      </c>
    </row>
    <row r="13" spans="2:12" ht="27.75" customHeight="1" x14ac:dyDescent="0.45">
      <c r="B13" s="111" t="s">
        <v>83</v>
      </c>
      <c r="C13" s="18">
        <f t="shared" ref="C13:L13" si="2">SUM(C6:C12)</f>
        <v>0</v>
      </c>
      <c r="D13" s="18">
        <f t="shared" si="2"/>
        <v>5022423202</v>
      </c>
      <c r="E13" s="18">
        <f t="shared" si="2"/>
        <v>2437551051</v>
      </c>
      <c r="F13" s="18">
        <f t="shared" si="2"/>
        <v>7459974253</v>
      </c>
      <c r="G13" s="25">
        <f t="shared" si="2"/>
        <v>1</v>
      </c>
      <c r="H13" s="18">
        <f t="shared" si="2"/>
        <v>0</v>
      </c>
      <c r="I13" s="18">
        <f t="shared" si="2"/>
        <v>16755179949</v>
      </c>
      <c r="J13" s="18">
        <f t="shared" si="2"/>
        <v>4347150081</v>
      </c>
      <c r="K13" s="18">
        <f t="shared" si="2"/>
        <v>21102330030</v>
      </c>
      <c r="L13" s="25">
        <f t="shared" si="2"/>
        <v>1</v>
      </c>
    </row>
    <row r="14" spans="2:12" hidden="1" x14ac:dyDescent="0.45">
      <c r="B14" s="172" t="s">
        <v>85</v>
      </c>
      <c r="C14" s="172"/>
      <c r="D14" s="172"/>
      <c r="E14" s="172"/>
      <c r="F14" s="172"/>
      <c r="G14" s="172"/>
      <c r="H14" s="172"/>
      <c r="I14" s="172"/>
      <c r="J14" s="172"/>
      <c r="K14" s="172"/>
      <c r="L14" s="172"/>
    </row>
    <row r="15" spans="2:12" hidden="1" x14ac:dyDescent="0.45">
      <c r="B15" s="173"/>
      <c r="C15" s="173"/>
      <c r="D15" s="173"/>
      <c r="E15" s="173"/>
      <c r="F15" s="173"/>
      <c r="G15" s="173"/>
      <c r="H15" s="173"/>
      <c r="I15" s="173"/>
      <c r="J15" s="173"/>
      <c r="K15" s="173"/>
      <c r="L15" s="173"/>
    </row>
    <row r="16" spans="2:12" x14ac:dyDescent="0.45">
      <c r="E16" s="23"/>
      <c r="F16" s="21"/>
      <c r="G16" s="53"/>
      <c r="H16" s="10"/>
    </row>
    <row r="17" spans="5:9" x14ac:dyDescent="0.45">
      <c r="E17" s="23"/>
      <c r="F17" s="21"/>
      <c r="G17" s="22"/>
      <c r="I17" s="10"/>
    </row>
    <row r="18" spans="5:9" x14ac:dyDescent="0.45">
      <c r="E18" s="23"/>
      <c r="F18" s="21"/>
      <c r="G18" s="21"/>
    </row>
    <row r="19" spans="5:9" x14ac:dyDescent="0.45">
      <c r="E19" s="23"/>
      <c r="F19" s="21"/>
      <c r="G19" s="22"/>
    </row>
    <row r="20" spans="5:9" x14ac:dyDescent="0.45">
      <c r="E20" s="23"/>
      <c r="F20" s="21"/>
      <c r="G20" s="22"/>
      <c r="I20" s="15"/>
    </row>
    <row r="21" spans="5:9" x14ac:dyDescent="0.45">
      <c r="E21" s="23"/>
      <c r="F21" s="21"/>
      <c r="G21" s="22"/>
    </row>
    <row r="22" spans="5:9" x14ac:dyDescent="0.45">
      <c r="E22" s="23"/>
      <c r="F22" s="21"/>
      <c r="G22" s="21"/>
    </row>
    <row r="23" spans="5:9" x14ac:dyDescent="0.45">
      <c r="F23" s="15"/>
    </row>
  </sheetData>
  <mergeCells count="13">
    <mergeCell ref="C1:L1"/>
    <mergeCell ref="C2:L2"/>
    <mergeCell ref="C3:L3"/>
    <mergeCell ref="C4:G4"/>
    <mergeCell ref="B14:L15"/>
    <mergeCell ref="B4:B5"/>
    <mergeCell ref="C5"/>
    <mergeCell ref="D5"/>
    <mergeCell ref="E5"/>
    <mergeCell ref="H4:L4"/>
    <mergeCell ref="G5"/>
    <mergeCell ref="I5"/>
    <mergeCell ref="J5"/>
  </mergeCells>
  <printOptions horizontalCentered="1" verticalCentered="1"/>
  <pageMargins left="0.7" right="0.7" top="0.75" bottom="0.75" header="0.3" footer="0.3"/>
  <pageSetup paperSize="9" scale="65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K14"/>
  <sheetViews>
    <sheetView rightToLeft="1" view="pageBreakPreview" zoomScale="110" zoomScaleNormal="100" zoomScaleSheetLayoutView="110" workbookViewId="0">
      <selection activeCell="D11" sqref="D11"/>
    </sheetView>
  </sheetViews>
  <sheetFormatPr defaultRowHeight="18.75" x14ac:dyDescent="0.45"/>
  <cols>
    <col min="1" max="1" width="9.140625" style="1"/>
    <col min="2" max="2" width="27.85546875" style="1" customWidth="1"/>
    <col min="3" max="3" width="13.85546875" style="1" customWidth="1"/>
    <col min="4" max="4" width="17.5703125" style="1" customWidth="1"/>
    <col min="5" max="5" width="16.140625" style="1" customWidth="1"/>
    <col min="6" max="6" width="15.85546875" style="1" customWidth="1"/>
    <col min="7" max="7" width="12.42578125" style="1" bestFit="1" customWidth="1"/>
    <col min="8" max="8" width="17.140625" style="1" customWidth="1"/>
    <col min="9" max="9" width="16.5703125" style="1" customWidth="1"/>
    <col min="10" max="10" width="15.5703125" style="1" customWidth="1"/>
    <col min="11" max="11" width="9.140625" style="1" customWidth="1"/>
    <col min="12" max="16384" width="9.140625" style="1"/>
  </cols>
  <sheetData>
    <row r="1" spans="2:11" ht="24" x14ac:dyDescent="0.45">
      <c r="B1" s="33"/>
      <c r="C1" s="162" t="s">
        <v>0</v>
      </c>
      <c r="D1" s="162"/>
      <c r="E1" s="162"/>
      <c r="F1" s="162"/>
      <c r="G1" s="162"/>
      <c r="H1" s="162"/>
      <c r="I1" s="162"/>
      <c r="J1" s="163"/>
    </row>
    <row r="2" spans="2:11" ht="24" x14ac:dyDescent="0.45">
      <c r="B2" s="34"/>
      <c r="C2" s="165" t="s">
        <v>50</v>
      </c>
      <c r="D2" s="165"/>
      <c r="E2" s="165"/>
      <c r="F2" s="165"/>
      <c r="G2" s="165"/>
      <c r="H2" s="165"/>
      <c r="I2" s="165"/>
      <c r="J2" s="166"/>
    </row>
    <row r="3" spans="2:11" ht="24" x14ac:dyDescent="0.45">
      <c r="B3" s="36" t="s">
        <v>87</v>
      </c>
      <c r="C3" s="168" t="s">
        <v>120</v>
      </c>
      <c r="D3" s="168"/>
      <c r="E3" s="168"/>
      <c r="F3" s="168"/>
      <c r="G3" s="168"/>
      <c r="H3" s="168"/>
      <c r="I3" s="168"/>
      <c r="J3" s="169"/>
    </row>
    <row r="4" spans="2:11" x14ac:dyDescent="0.45">
      <c r="B4" s="123" t="s">
        <v>54</v>
      </c>
      <c r="C4" s="123" t="s">
        <v>52</v>
      </c>
      <c r="D4" s="123" t="s">
        <v>52</v>
      </c>
      <c r="E4" s="123" t="s">
        <v>52</v>
      </c>
      <c r="F4" s="123" t="s">
        <v>52</v>
      </c>
      <c r="G4" s="123" t="s">
        <v>53</v>
      </c>
      <c r="H4" s="123" t="s">
        <v>53</v>
      </c>
      <c r="I4" s="123" t="s">
        <v>53</v>
      </c>
      <c r="J4" s="123" t="s">
        <v>53</v>
      </c>
    </row>
    <row r="5" spans="2:11" x14ac:dyDescent="0.45">
      <c r="B5" s="123" t="s">
        <v>54</v>
      </c>
      <c r="C5" s="123" t="s">
        <v>71</v>
      </c>
      <c r="D5" s="123" t="s">
        <v>69</v>
      </c>
      <c r="E5" s="123" t="s">
        <v>70</v>
      </c>
      <c r="F5" s="123" t="s">
        <v>72</v>
      </c>
      <c r="G5" s="123" t="s">
        <v>71</v>
      </c>
      <c r="H5" s="123" t="s">
        <v>69</v>
      </c>
      <c r="I5" s="123" t="s">
        <v>70</v>
      </c>
      <c r="J5" s="123" t="s">
        <v>72</v>
      </c>
    </row>
    <row r="6" spans="2:11" s="7" customFormat="1" ht="29.25" customHeight="1" x14ac:dyDescent="0.25">
      <c r="B6" s="73" t="s">
        <v>98</v>
      </c>
      <c r="C6" s="74">
        <v>0</v>
      </c>
      <c r="D6" s="75">
        <v>81155713</v>
      </c>
      <c r="E6" s="75">
        <v>238621098</v>
      </c>
      <c r="F6" s="75">
        <v>319776811</v>
      </c>
      <c r="G6" s="74">
        <v>0</v>
      </c>
      <c r="H6" s="75">
        <v>184061276</v>
      </c>
      <c r="I6" s="75">
        <v>256784414</v>
      </c>
      <c r="J6" s="75">
        <v>440845690</v>
      </c>
    </row>
    <row r="7" spans="2:11" ht="24.75" customHeight="1" x14ac:dyDescent="0.45">
      <c r="B7" s="73" t="s">
        <v>99</v>
      </c>
      <c r="C7" s="74">
        <v>0</v>
      </c>
      <c r="D7" s="101">
        <v>-13895735</v>
      </c>
      <c r="E7" s="75">
        <v>177197389</v>
      </c>
      <c r="F7" s="75">
        <v>163301654</v>
      </c>
      <c r="G7" s="74">
        <v>0</v>
      </c>
      <c r="H7" s="74">
        <v>115048582</v>
      </c>
      <c r="I7" s="75">
        <v>177197389</v>
      </c>
      <c r="J7" s="75">
        <v>292245971</v>
      </c>
    </row>
    <row r="8" spans="2:11" ht="23.25" customHeight="1" x14ac:dyDescent="0.45">
      <c r="B8" s="73" t="s">
        <v>101</v>
      </c>
      <c r="C8" s="74">
        <v>0</v>
      </c>
      <c r="D8" s="102">
        <v>-71134239</v>
      </c>
      <c r="E8" s="74">
        <v>126289208</v>
      </c>
      <c r="F8" s="75">
        <v>55154969</v>
      </c>
      <c r="G8" s="74">
        <v>0</v>
      </c>
      <c r="H8" s="75">
        <v>0</v>
      </c>
      <c r="I8" s="74">
        <v>126289208</v>
      </c>
      <c r="J8" s="75">
        <v>126289208</v>
      </c>
    </row>
    <row r="9" spans="2:11" ht="24.75" customHeight="1" x14ac:dyDescent="0.45">
      <c r="B9" s="73" t="s">
        <v>97</v>
      </c>
      <c r="C9" s="74">
        <v>0</v>
      </c>
      <c r="D9" s="75">
        <v>0</v>
      </c>
      <c r="E9" s="74">
        <v>0</v>
      </c>
      <c r="F9" s="75">
        <v>0</v>
      </c>
      <c r="G9" s="74">
        <v>0</v>
      </c>
      <c r="H9" s="75">
        <v>0</v>
      </c>
      <c r="I9" s="74">
        <v>8689585</v>
      </c>
      <c r="J9" s="75">
        <v>8689585</v>
      </c>
    </row>
    <row r="10" spans="2:11" ht="25.5" customHeight="1" x14ac:dyDescent="0.45">
      <c r="B10" s="73" t="s">
        <v>100</v>
      </c>
      <c r="C10" s="74">
        <v>0</v>
      </c>
      <c r="D10" s="102">
        <v>-64135</v>
      </c>
      <c r="E10" s="74">
        <v>130594</v>
      </c>
      <c r="F10" s="75">
        <v>66459</v>
      </c>
      <c r="G10" s="74">
        <v>0</v>
      </c>
      <c r="H10" s="75">
        <v>0</v>
      </c>
      <c r="I10" s="74">
        <v>130594</v>
      </c>
      <c r="J10" s="75">
        <v>130594</v>
      </c>
      <c r="K10" s="12"/>
    </row>
    <row r="11" spans="2:11" ht="24" x14ac:dyDescent="0.45">
      <c r="B11" s="5" t="s">
        <v>72</v>
      </c>
      <c r="C11" s="93">
        <v>0</v>
      </c>
      <c r="D11" s="105">
        <f>SUM(D6:D10)</f>
        <v>-3938396</v>
      </c>
      <c r="E11" s="79">
        <f>SUM(E6:E10)</f>
        <v>542238289</v>
      </c>
      <c r="F11" s="79">
        <f>SUM(F6:F10)</f>
        <v>538299893</v>
      </c>
      <c r="G11" s="93">
        <v>0</v>
      </c>
      <c r="H11" s="79">
        <f>SUM(H6:H10)</f>
        <v>299109858</v>
      </c>
      <c r="I11" s="79">
        <f>SUM(I6:I10)</f>
        <v>569091190</v>
      </c>
      <c r="J11" s="79">
        <f>SUM(J6:J10)</f>
        <v>868201048</v>
      </c>
    </row>
    <row r="12" spans="2:11" x14ac:dyDescent="0.45">
      <c r="D12" s="12"/>
    </row>
    <row r="14" spans="2:11" x14ac:dyDescent="0.45">
      <c r="F14" s="12"/>
      <c r="I14" s="12"/>
    </row>
  </sheetData>
  <mergeCells count="14">
    <mergeCell ref="C1:J1"/>
    <mergeCell ref="C2:J2"/>
    <mergeCell ref="C3:J3"/>
    <mergeCell ref="I5"/>
    <mergeCell ref="J5"/>
    <mergeCell ref="G4:J4"/>
    <mergeCell ref="G5"/>
    <mergeCell ref="H5"/>
    <mergeCell ref="B4:B5"/>
    <mergeCell ref="C5"/>
    <mergeCell ref="D5"/>
    <mergeCell ref="E5"/>
    <mergeCell ref="F5"/>
    <mergeCell ref="C4:F4"/>
  </mergeCells>
  <pageMargins left="0.7" right="0.7" top="0.75" bottom="0.75" header="0.3" footer="0.3"/>
  <pageSetup paperSize="9" scale="76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2" tint="-9.9978637043366805E-2"/>
    <pageSetUpPr fitToPage="1"/>
  </sheetPr>
  <dimension ref="B1:G12"/>
  <sheetViews>
    <sheetView rightToLeft="1" view="pageBreakPreview" zoomScaleNormal="100" zoomScaleSheetLayoutView="100" workbookViewId="0">
      <selection activeCell="E13" sqref="E13"/>
    </sheetView>
  </sheetViews>
  <sheetFormatPr defaultRowHeight="18.75" x14ac:dyDescent="0.45"/>
  <cols>
    <col min="1" max="1" width="9.140625" style="1"/>
    <col min="2" max="2" width="18.42578125" style="1" bestFit="1" customWidth="1"/>
    <col min="3" max="3" width="17.7109375" style="1" customWidth="1"/>
    <col min="4" max="4" width="25.42578125" style="1" bestFit="1" customWidth="1"/>
    <col min="5" max="5" width="23" style="1" bestFit="1" customWidth="1"/>
    <col min="6" max="6" width="24.5703125" style="1" bestFit="1" customWidth="1"/>
    <col min="7" max="7" width="25.28515625" style="1" bestFit="1" customWidth="1"/>
    <col min="8" max="8" width="9.140625" style="1" customWidth="1"/>
    <col min="9" max="16384" width="9.140625" style="1"/>
  </cols>
  <sheetData>
    <row r="1" spans="2:7" ht="24" x14ac:dyDescent="0.45">
      <c r="B1" s="33"/>
      <c r="C1" s="162" t="s">
        <v>0</v>
      </c>
      <c r="D1" s="162"/>
      <c r="E1" s="162"/>
      <c r="F1" s="162"/>
      <c r="G1" s="163"/>
    </row>
    <row r="2" spans="2:7" ht="24" x14ac:dyDescent="0.45">
      <c r="B2" s="34"/>
      <c r="C2" s="165" t="s">
        <v>50</v>
      </c>
      <c r="D2" s="165"/>
      <c r="E2" s="165"/>
      <c r="F2" s="165"/>
      <c r="G2" s="166"/>
    </row>
    <row r="3" spans="2:7" ht="24" x14ac:dyDescent="0.45">
      <c r="B3" s="36" t="s">
        <v>87</v>
      </c>
      <c r="C3" s="168" t="s">
        <v>120</v>
      </c>
      <c r="D3" s="168"/>
      <c r="E3" s="168"/>
      <c r="F3" s="168"/>
      <c r="G3" s="169"/>
    </row>
    <row r="4" spans="2:7" x14ac:dyDescent="0.45">
      <c r="B4" s="123" t="s">
        <v>73</v>
      </c>
      <c r="C4" s="123" t="s">
        <v>73</v>
      </c>
      <c r="D4" s="123" t="s">
        <v>52</v>
      </c>
      <c r="E4" s="123" t="s">
        <v>52</v>
      </c>
      <c r="F4" s="123" t="s">
        <v>53</v>
      </c>
      <c r="G4" s="123" t="s">
        <v>53</v>
      </c>
    </row>
    <row r="5" spans="2:7" x14ac:dyDescent="0.45">
      <c r="B5" s="123" t="s">
        <v>74</v>
      </c>
      <c r="C5" s="123" t="s">
        <v>43</v>
      </c>
      <c r="D5" s="123" t="s">
        <v>75</v>
      </c>
      <c r="E5" s="123" t="s">
        <v>76</v>
      </c>
      <c r="F5" s="123" t="s">
        <v>75</v>
      </c>
      <c r="G5" s="123" t="s">
        <v>76</v>
      </c>
    </row>
    <row r="6" spans="2:7" ht="27.75" customHeight="1" x14ac:dyDescent="0.45">
      <c r="B6" s="3" t="s">
        <v>49</v>
      </c>
      <c r="C6" s="72">
        <v>1349301287911</v>
      </c>
      <c r="D6" s="4">
        <v>253737796</v>
      </c>
      <c r="E6" s="29">
        <f>D6/33305243125</f>
        <v>7.6185540831418264E-3</v>
      </c>
      <c r="F6" s="4">
        <v>328798886</v>
      </c>
      <c r="G6" s="48">
        <f>F6/264527526495</f>
        <v>1.2429666218733378E-3</v>
      </c>
    </row>
    <row r="7" spans="2:7" ht="29.25" customHeight="1" x14ac:dyDescent="0.45">
      <c r="B7" s="174" t="s">
        <v>72</v>
      </c>
      <c r="C7" s="175"/>
      <c r="D7" s="4">
        <f>SUM(D6:D6)</f>
        <v>253737796</v>
      </c>
      <c r="E7" s="29">
        <f>SUM(E6:E6)</f>
        <v>7.6185540831418264E-3</v>
      </c>
      <c r="F7" s="4">
        <f>SUM(F6:F6)</f>
        <v>328798886</v>
      </c>
      <c r="G7" s="29">
        <f>SUM(G6:G6)</f>
        <v>1.2429666218733378E-3</v>
      </c>
    </row>
    <row r="8" spans="2:7" x14ac:dyDescent="0.45">
      <c r="F8" s="103"/>
    </row>
    <row r="10" spans="2:7" x14ac:dyDescent="0.45">
      <c r="D10" s="11"/>
      <c r="E10" s="11"/>
      <c r="F10" s="11"/>
      <c r="G10" s="11"/>
    </row>
    <row r="11" spans="2:7" x14ac:dyDescent="0.45">
      <c r="D11" s="11"/>
      <c r="E11" s="11"/>
      <c r="F11" s="11"/>
      <c r="G11" s="11"/>
    </row>
    <row r="12" spans="2:7" x14ac:dyDescent="0.45">
      <c r="G12" s="49"/>
    </row>
  </sheetData>
  <mergeCells count="13">
    <mergeCell ref="C1:G1"/>
    <mergeCell ref="C2:G2"/>
    <mergeCell ref="C3:G3"/>
    <mergeCell ref="B7:C7"/>
    <mergeCell ref="B5"/>
    <mergeCell ref="C5"/>
    <mergeCell ref="B4:C4"/>
    <mergeCell ref="D5"/>
    <mergeCell ref="E5"/>
    <mergeCell ref="D4:E4"/>
    <mergeCell ref="F5"/>
    <mergeCell ref="G5"/>
    <mergeCell ref="F4:G4"/>
  </mergeCells>
  <pageMargins left="0.7" right="0.7" top="0.75" bottom="0.75" header="0.3" footer="0.3"/>
  <pageSetup paperSize="9" scale="85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10"/>
  <sheetViews>
    <sheetView rightToLeft="1" view="pageBreakPreview" zoomScale="110" zoomScaleNormal="100" zoomScaleSheetLayoutView="110" workbookViewId="0">
      <selection activeCell="C12" sqref="C12"/>
    </sheetView>
  </sheetViews>
  <sheetFormatPr defaultRowHeight="18.75" x14ac:dyDescent="0.45"/>
  <cols>
    <col min="1" max="1" width="41.140625" style="1" customWidth="1"/>
    <col min="2" max="2" width="20.5703125" style="1" customWidth="1"/>
    <col min="3" max="3" width="22.5703125" style="1" customWidth="1"/>
    <col min="4" max="4" width="9.140625" style="1" customWidth="1"/>
    <col min="5" max="16384" width="9.140625" style="1"/>
  </cols>
  <sheetData>
    <row r="1" spans="1:3" ht="21" x14ac:dyDescent="0.45">
      <c r="A1" s="176" t="s">
        <v>0</v>
      </c>
      <c r="B1" s="176"/>
      <c r="C1" s="177"/>
    </row>
    <row r="2" spans="1:3" ht="21" x14ac:dyDescent="0.45">
      <c r="A2" s="176" t="s">
        <v>50</v>
      </c>
      <c r="B2" s="176"/>
      <c r="C2" s="177"/>
    </row>
    <row r="3" spans="1:3" ht="21" x14ac:dyDescent="0.45">
      <c r="A3" s="178" t="s">
        <v>120</v>
      </c>
      <c r="B3" s="178"/>
      <c r="C3" s="179"/>
    </row>
    <row r="4" spans="1:3" ht="21" x14ac:dyDescent="0.45">
      <c r="A4" s="43" t="s">
        <v>87</v>
      </c>
      <c r="B4" s="41"/>
      <c r="C4" s="42"/>
    </row>
    <row r="5" spans="1:3" x14ac:dyDescent="0.45">
      <c r="A5" s="123" t="s">
        <v>77</v>
      </c>
      <c r="B5" s="123" t="s">
        <v>52</v>
      </c>
      <c r="C5" s="123" t="s">
        <v>121</v>
      </c>
    </row>
    <row r="6" spans="1:3" x14ac:dyDescent="0.45">
      <c r="A6" s="123" t="s">
        <v>77</v>
      </c>
      <c r="B6" s="123" t="s">
        <v>46</v>
      </c>
      <c r="C6" s="123" t="s">
        <v>46</v>
      </c>
    </row>
    <row r="7" spans="1:3" x14ac:dyDescent="0.45">
      <c r="A7" s="2" t="s">
        <v>124</v>
      </c>
      <c r="B7" s="4">
        <v>160145074</v>
      </c>
      <c r="C7" s="4">
        <v>338225221</v>
      </c>
    </row>
    <row r="8" spans="1:3" x14ac:dyDescent="0.45">
      <c r="A8" s="2" t="s">
        <v>79</v>
      </c>
      <c r="B8" s="4">
        <v>5384130</v>
      </c>
      <c r="C8" s="4">
        <v>5384130</v>
      </c>
    </row>
    <row r="9" spans="1:3" x14ac:dyDescent="0.45">
      <c r="A9" s="2" t="s">
        <v>78</v>
      </c>
      <c r="B9" s="4">
        <v>0</v>
      </c>
      <c r="C9" s="4">
        <v>0</v>
      </c>
    </row>
    <row r="10" spans="1:3" ht="21" x14ac:dyDescent="0.45">
      <c r="A10" s="18" t="s">
        <v>72</v>
      </c>
      <c r="B10" s="17">
        <f>SUM(B7:B9)</f>
        <v>165529204</v>
      </c>
      <c r="C10" s="17">
        <f>SUM(C7:C9)</f>
        <v>343609351</v>
      </c>
    </row>
  </sheetData>
  <mergeCells count="8">
    <mergeCell ref="A1:C1"/>
    <mergeCell ref="A2:C2"/>
    <mergeCell ref="A3:C3"/>
    <mergeCell ref="A5:A6"/>
    <mergeCell ref="B6"/>
    <mergeCell ref="B5"/>
    <mergeCell ref="C6"/>
    <mergeCell ref="C5"/>
  </mergeCells>
  <printOptions horizontalCentered="1" verticalCentered="1"/>
  <pageMargins left="0.7" right="0.7" top="0.75" bottom="0.75" header="0.3" footer="0.3"/>
  <pageSetup paperSize="9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2" tint="-9.9978637043366805E-2"/>
    <pageSetUpPr fitToPage="1"/>
  </sheetPr>
  <dimension ref="B1:E13"/>
  <sheetViews>
    <sheetView rightToLeft="1" tabSelected="1" view="pageBreakPreview" zoomScale="120" zoomScaleNormal="110" zoomScaleSheetLayoutView="120" workbookViewId="0">
      <selection activeCell="E11" sqref="E11"/>
    </sheetView>
  </sheetViews>
  <sheetFormatPr defaultRowHeight="18.75" x14ac:dyDescent="0.45"/>
  <cols>
    <col min="1" max="1" width="9.140625" style="1"/>
    <col min="2" max="2" width="21.5703125" style="1" bestFit="1" customWidth="1"/>
    <col min="3" max="3" width="7" style="1" bestFit="1" customWidth="1"/>
    <col min="4" max="4" width="18.85546875" style="1" bestFit="1" customWidth="1"/>
    <col min="5" max="5" width="23.5703125" style="1" bestFit="1" customWidth="1"/>
    <col min="6" max="6" width="9.140625" style="1" customWidth="1"/>
    <col min="7" max="16384" width="9.140625" style="1"/>
  </cols>
  <sheetData>
    <row r="1" spans="2:5" ht="24" customHeight="1" x14ac:dyDescent="0.45">
      <c r="B1" s="180" t="s">
        <v>0</v>
      </c>
      <c r="C1" s="181"/>
      <c r="D1" s="181"/>
      <c r="E1" s="182"/>
    </row>
    <row r="2" spans="2:5" ht="24" customHeight="1" x14ac:dyDescent="0.45">
      <c r="B2" s="183" t="s">
        <v>50</v>
      </c>
      <c r="C2" s="184"/>
      <c r="D2" s="184"/>
      <c r="E2" s="185"/>
    </row>
    <row r="3" spans="2:5" ht="24" customHeight="1" x14ac:dyDescent="0.45">
      <c r="B3" s="186" t="s">
        <v>120</v>
      </c>
      <c r="C3" s="168"/>
      <c r="D3" s="168"/>
      <c r="E3" s="187"/>
    </row>
    <row r="4" spans="2:5" ht="24" customHeight="1" x14ac:dyDescent="0.45">
      <c r="B4" s="68" t="s">
        <v>87</v>
      </c>
      <c r="C4" s="43"/>
      <c r="D4" s="44"/>
      <c r="E4" s="69"/>
    </row>
    <row r="5" spans="2:5" x14ac:dyDescent="0.45">
      <c r="B5" s="122" t="s">
        <v>54</v>
      </c>
      <c r="C5" s="80" t="s">
        <v>88</v>
      </c>
      <c r="D5" s="123" t="s">
        <v>46</v>
      </c>
      <c r="E5" s="125" t="s">
        <v>12</v>
      </c>
    </row>
    <row r="6" spans="2:5" x14ac:dyDescent="0.45">
      <c r="B6" s="70" t="s">
        <v>80</v>
      </c>
      <c r="C6" s="16" t="s">
        <v>89</v>
      </c>
      <c r="D6" s="4">
        <v>7459974253</v>
      </c>
      <c r="E6" s="71">
        <f>ABS(D6)/413322636574</f>
        <v>1.8048791894959254E-2</v>
      </c>
    </row>
    <row r="7" spans="2:5" x14ac:dyDescent="0.45">
      <c r="B7" s="70" t="s">
        <v>81</v>
      </c>
      <c r="C7" s="16" t="s">
        <v>90</v>
      </c>
      <c r="D7" s="4">
        <v>538299893</v>
      </c>
      <c r="E7" s="71">
        <f>ABS(D7)/413322636574</f>
        <v>1.3023721552294523E-3</v>
      </c>
    </row>
    <row r="8" spans="2:5" x14ac:dyDescent="0.45">
      <c r="B8" s="86" t="s">
        <v>82</v>
      </c>
      <c r="C8" s="104" t="s">
        <v>91</v>
      </c>
      <c r="D8" s="87">
        <v>253737796</v>
      </c>
      <c r="E8" s="88">
        <f>ABS(D8)/413322636574</f>
        <v>6.1389765173089318E-4</v>
      </c>
    </row>
    <row r="9" spans="2:5" ht="19.5" thickBot="1" x14ac:dyDescent="0.5">
      <c r="B9" s="189" t="s">
        <v>72</v>
      </c>
      <c r="C9" s="190"/>
      <c r="D9" s="83">
        <f>SUM(D6:D8)</f>
        <v>8252011942</v>
      </c>
      <c r="E9" s="89">
        <f>SUM(E6:E8)</f>
        <v>1.9965061701919602E-2</v>
      </c>
    </row>
    <row r="10" spans="2:5" x14ac:dyDescent="0.45">
      <c r="B10" s="188" t="s">
        <v>125</v>
      </c>
      <c r="C10" s="188"/>
      <c r="D10" s="188"/>
      <c r="E10" s="188"/>
    </row>
    <row r="12" spans="2:5" x14ac:dyDescent="0.45">
      <c r="E12" s="10"/>
    </row>
    <row r="13" spans="2:5" x14ac:dyDescent="0.45">
      <c r="D13" s="15"/>
    </row>
  </sheetData>
  <mergeCells count="8">
    <mergeCell ref="B1:E1"/>
    <mergeCell ref="B2:E2"/>
    <mergeCell ref="B3:E3"/>
    <mergeCell ref="B10:E10"/>
    <mergeCell ref="B5"/>
    <mergeCell ref="D5"/>
    <mergeCell ref="E5"/>
    <mergeCell ref="B9:C9"/>
  </mergeCells>
  <printOptions horizontalCentered="1" verticalCentered="1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15</vt:i4>
      </vt:variant>
      <vt:variant>
        <vt:lpstr>Named Ranges</vt:lpstr>
      </vt:variant>
      <vt:variant>
        <vt:i4>14</vt:i4>
      </vt:variant>
    </vt:vector>
  </HeadingPairs>
  <TitlesOfParts>
    <vt:vector size="29" baseType="lpstr">
      <vt:lpstr>سهام</vt:lpstr>
      <vt:lpstr>تبعی</vt:lpstr>
      <vt:lpstr>اوراق مشارکت</vt:lpstr>
      <vt:lpstr> تعدیل قیمت </vt:lpstr>
      <vt:lpstr>گواهی سپرده </vt:lpstr>
      <vt:lpstr>سپرده </vt:lpstr>
      <vt:lpstr>سود اوراق بهادار و سپرده بانکی </vt:lpstr>
      <vt:lpstr>درآمد سود سهام </vt:lpstr>
      <vt:lpstr>درآمد ناشی از تغییر قیمت اوراق </vt:lpstr>
      <vt:lpstr>درآمد ناشی از فروش </vt:lpstr>
      <vt:lpstr>سرمایه‌گذاری در سهام </vt:lpstr>
      <vt:lpstr>سرمایه‌گذاری در اوراق بهادار </vt:lpstr>
      <vt:lpstr>درآمد سپرده بانکی </vt:lpstr>
      <vt:lpstr>سایر درآمدها </vt:lpstr>
      <vt:lpstr>جمع درآمدها</vt:lpstr>
      <vt:lpstr>' تعدیل قیمت '!Print_Area</vt:lpstr>
      <vt:lpstr>'اوراق مشارکت'!Print_Area</vt:lpstr>
      <vt:lpstr>تبعی!Print_Area</vt:lpstr>
      <vt:lpstr>'جمع درآمدها'!Print_Area</vt:lpstr>
      <vt:lpstr>'درآمد سپرده بانکی '!Print_Area</vt:lpstr>
      <vt:lpstr>'درآمد سود سهام '!Print_Area</vt:lpstr>
      <vt:lpstr>'درآمد ناشی از تغییر قیمت اوراق '!Print_Area</vt:lpstr>
      <vt:lpstr>'درآمد ناشی از فروش '!Print_Area</vt:lpstr>
      <vt:lpstr>'سپرده '!Print_Area</vt:lpstr>
      <vt:lpstr>'سرمایه‌گذاری در اوراق بهادار '!Print_Area</vt:lpstr>
      <vt:lpstr>'سرمایه‌گذاری در سهام '!Print_Area</vt:lpstr>
      <vt:lpstr>سهام!Print_Area</vt:lpstr>
      <vt:lpstr>'سود اوراق بهادار و سپرده بانکی '!Print_Area</vt:lpstr>
      <vt:lpstr>'گواهی سپرده 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زینب یعقوبی</dc:creator>
  <cp:lastModifiedBy>زینب یعقوبی</cp:lastModifiedBy>
  <cp:lastPrinted>2019-10-23T10:55:22Z</cp:lastPrinted>
  <dcterms:created xsi:type="dcterms:W3CDTF">2018-12-22T09:13:23Z</dcterms:created>
  <dcterms:modified xsi:type="dcterms:W3CDTF">2019-10-26T10:15:44Z</dcterms:modified>
</cp:coreProperties>
</file>